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375" windowWidth="19965" windowHeight="7440"/>
  </bookViews>
  <sheets>
    <sheet name="jul" sheetId="2" r:id="rId1"/>
    <sheet name="jun" sheetId="1" r:id="rId2"/>
  </sheets>
  <definedNames>
    <definedName name="_xlnm._FilterDatabase" localSheetId="0" hidden="1">jul!$A$12:$F$85</definedName>
  </definedNames>
  <calcPr calcId="145621"/>
</workbook>
</file>

<file path=xl/calcChain.xml><?xml version="1.0" encoding="utf-8"?>
<calcChain xmlns="http://schemas.openxmlformats.org/spreadsheetml/2006/main">
  <c r="R130" i="2" l="1"/>
  <c r="Q130" i="2"/>
  <c r="S130" i="2" l="1"/>
  <c r="O130" i="2" l="1"/>
  <c r="P130" i="2"/>
  <c r="U65" i="2"/>
  <c r="U14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3" i="2"/>
  <c r="I40" i="2" l="1"/>
  <c r="I128" i="2"/>
  <c r="I24" i="2"/>
  <c r="H141" i="2" s="1"/>
  <c r="I74" i="2"/>
  <c r="H143" i="2" s="1"/>
  <c r="H142" i="2"/>
  <c r="N130" i="2"/>
  <c r="M130" i="2"/>
  <c r="L130" i="2"/>
  <c r="K130" i="2"/>
  <c r="G130" i="2"/>
  <c r="H128" i="2"/>
  <c r="G144" i="2" s="1"/>
  <c r="H74" i="2"/>
  <c r="G143" i="2" s="1"/>
  <c r="H40" i="2"/>
  <c r="G142" i="2" s="1"/>
  <c r="H24" i="2"/>
  <c r="G141" i="2" s="1"/>
  <c r="I143" i="2" l="1"/>
  <c r="I142" i="2"/>
  <c r="I141" i="2"/>
  <c r="I130" i="2"/>
  <c r="I132" i="2" s="1"/>
  <c r="G132" i="2" s="1"/>
  <c r="H144" i="2"/>
  <c r="I144" i="2" s="1"/>
  <c r="H130" i="2"/>
  <c r="G123" i="1"/>
  <c r="L133" i="1" l="1"/>
  <c r="L134" i="1"/>
  <c r="L135" i="1"/>
  <c r="L132" i="1"/>
  <c r="K132" i="1"/>
  <c r="K133" i="1"/>
  <c r="K134" i="1"/>
  <c r="K135" i="1"/>
  <c r="H121" i="1"/>
  <c r="J135" i="1"/>
  <c r="J134" i="1"/>
  <c r="J133" i="1"/>
  <c r="J132" i="1"/>
  <c r="H119" i="1"/>
  <c r="H64" i="1"/>
  <c r="H31" i="1"/>
  <c r="H15" i="1"/>
  <c r="I123" i="1"/>
  <c r="K121" i="1" l="1"/>
  <c r="L121" i="1"/>
  <c r="M121" i="1"/>
  <c r="N121" i="1"/>
  <c r="I119" i="1" l="1"/>
  <c r="I121" i="1" l="1"/>
  <c r="G121" i="1"/>
</calcChain>
</file>

<file path=xl/sharedStrings.xml><?xml version="1.0" encoding="utf-8"?>
<sst xmlns="http://schemas.openxmlformats.org/spreadsheetml/2006/main" count="1321" uniqueCount="460">
  <si>
    <t>Disciplina</t>
  </si>
  <si>
    <t>Ano</t>
  </si>
  <si>
    <t>ISBN</t>
  </si>
  <si>
    <t>Título</t>
  </si>
  <si>
    <t>Editora</t>
  </si>
  <si>
    <t>Autores</t>
  </si>
  <si>
    <t>Estudo do Meio</t>
  </si>
  <si>
    <t>1º Ano</t>
  </si>
  <si>
    <t>978-989-55-7723-1</t>
  </si>
  <si>
    <t>Mundo da Carochinha EM 1º ano</t>
  </si>
  <si>
    <t>Edições Gailivro</t>
  </si>
  <si>
    <t>Carlos A. Letra</t>
  </si>
  <si>
    <t>Língua Portuguesa</t>
  </si>
  <si>
    <t>978-989-55-7724-8</t>
  </si>
  <si>
    <t>Mundo da Carochinha LP 1ºAno</t>
  </si>
  <si>
    <t>Matemática</t>
  </si>
  <si>
    <t>978-989-55-7726-2</t>
  </si>
  <si>
    <t>Mundo da Carochinha Mat 1º ano</t>
  </si>
  <si>
    <t>2º Ano</t>
  </si>
  <si>
    <t>978-989-708-014-2</t>
  </si>
  <si>
    <t>DESAFIOS 2.º Ano – Estudo do Meio</t>
  </si>
  <si>
    <t>SANTILLANA-Constância</t>
  </si>
  <si>
    <t>978-972-761-943-6</t>
  </si>
  <si>
    <t>DESAFIOS 2.º Ano – Língua Portuguesa</t>
  </si>
  <si>
    <t>978-972-761-932-0</t>
  </si>
  <si>
    <t>DESAFIOS 2.º Ano – Matemática</t>
  </si>
  <si>
    <t>3º Ano</t>
  </si>
  <si>
    <t>978-972-8537-71-5</t>
  </si>
  <si>
    <t>(Novo) Despertar - Estudo do Meio (3.º Ano)</t>
  </si>
  <si>
    <t>Edições Livro Directo</t>
  </si>
  <si>
    <t>Franclim Pereira Neto, Hortência Neto</t>
  </si>
  <si>
    <t>978-972-8537-70-8</t>
  </si>
  <si>
    <t>978-972-47-4103-1</t>
  </si>
  <si>
    <t>A Grande Aventura Mat 3º ano</t>
  </si>
  <si>
    <t>Texto Editores, Lda.</t>
  </si>
  <si>
    <t>Ana Landeiro, Henriqueta Gonçalves</t>
  </si>
  <si>
    <t>4º Ano</t>
  </si>
  <si>
    <t>978-972-0-12028-1</t>
  </si>
  <si>
    <t>Trampolim 4 - Estudo do Meio - 4.º Ano</t>
  </si>
  <si>
    <t>Porto Editora</t>
  </si>
  <si>
    <t>978-972-0-11134-0</t>
  </si>
  <si>
    <t>Trampolim 4 - Língua Portuguesa - 4.º Ano</t>
  </si>
  <si>
    <t>Felisbina Antunes</t>
  </si>
  <si>
    <t>978-972-680-789-6</t>
  </si>
  <si>
    <t>Segredos dos Números 4 - Matemática</t>
  </si>
  <si>
    <t>Lisboa Editora</t>
  </si>
  <si>
    <t>Ciências da Natureza</t>
  </si>
  <si>
    <t>5º Ano</t>
  </si>
  <si>
    <t>978-972-761-953-5</t>
  </si>
  <si>
    <t>DESAFIOS 5.º Ano – Terra Viva – C. Natureza</t>
  </si>
  <si>
    <t>Isabel Caldas, Isabel Pestana</t>
  </si>
  <si>
    <t>Educação Física</t>
  </si>
  <si>
    <t>978-972-41-3837-4</t>
  </si>
  <si>
    <t>O Movimento 5º/6º</t>
  </si>
  <si>
    <t>Asa Editores II, SA</t>
  </si>
  <si>
    <t>Avelino Azevedo, Lúcia Rêgo, Paula Batista</t>
  </si>
  <si>
    <t>Educação Musical</t>
  </si>
  <si>
    <t>978-972-0-20811-8</t>
  </si>
  <si>
    <t>Novo Magia da Música - 5/6</t>
  </si>
  <si>
    <t>Maria Helena Cabral, Maria Luísa Monteiro De Andrade</t>
  </si>
  <si>
    <t>Educação Visual e Tecnológica</t>
  </si>
  <si>
    <t>978-972-627-723-1</t>
  </si>
  <si>
    <t>EVT 5/6º</t>
  </si>
  <si>
    <t>Areal Editores, SA</t>
  </si>
  <si>
    <t>Helena Gab.G.Captivo S. E Sá</t>
  </si>
  <si>
    <t>História e Geografia de Portugal</t>
  </si>
  <si>
    <t>978-972-0-20461-5</t>
  </si>
  <si>
    <t>Saber em Ação 5 - História e Geografia de Portugal</t>
  </si>
  <si>
    <t>Língua Estrangeira - Inglês</t>
  </si>
  <si>
    <t>978-1-84862-840-3</t>
  </si>
  <si>
    <t>UPLOAD 5.º ANO - PACK DO ALUNO (LIVRO DO ALUNO + E-BOOK)</t>
  </si>
  <si>
    <t>Express Publishing</t>
  </si>
  <si>
    <t>Virginia Evans/Jenny Dooley</t>
  </si>
  <si>
    <t>978-972-0-20101-0</t>
  </si>
  <si>
    <t>Dito e Feito 5 - Língua Portuguesa</t>
  </si>
  <si>
    <t>Adriana Simões, Elsa Cardoso, Pedro Silva, Rita Mendes, Sónia Costa</t>
  </si>
  <si>
    <t>978-972-680-744-5</t>
  </si>
  <si>
    <t>Matemática Cinco</t>
  </si>
  <si>
    <t>Ana Ribeiro Rosa, Lourdes Neves, Natália Vaz</t>
  </si>
  <si>
    <t>6º Ano</t>
  </si>
  <si>
    <t>978-989-708-038-8</t>
  </si>
  <si>
    <t>DESAFIOS 6.º Ano – Terra Viva – C. Natureza</t>
  </si>
  <si>
    <t>978-972-0-20462-2</t>
  </si>
  <si>
    <t>Saber em Ação 6 - História e Geografia de Portugal</t>
  </si>
  <si>
    <t>Ana Isabel Gonçalves, Eliseu Alves, Manuela Mendes, Sónia Botelho</t>
  </si>
  <si>
    <t>978-0-85777-160-5</t>
  </si>
  <si>
    <t>UPLOAD 6ºANO Livro do aluno + oferta ieBook</t>
  </si>
  <si>
    <t>978-972-770-305-0</t>
  </si>
  <si>
    <t>Novo Português em Linha 6</t>
  </si>
  <si>
    <t>Plátano Editora, Lda.</t>
  </si>
  <si>
    <t>Dulce Rola, Maria Do Céu Vieira Lopes</t>
  </si>
  <si>
    <t>978-972-680-802-2</t>
  </si>
  <si>
    <t>Matemática Seis</t>
  </si>
  <si>
    <t>Ciências Físico-Químicas</t>
  </si>
  <si>
    <t>7º Ano</t>
  </si>
  <si>
    <t>978-989-23-0569-1</t>
  </si>
  <si>
    <t>FQ 7 (r.)</t>
  </si>
  <si>
    <t>M. Domingas Beleza, M. Neli G. C. Cavaleiro</t>
  </si>
  <si>
    <t>Ciências Naturais</t>
  </si>
  <si>
    <t>978-972-0-32907-3</t>
  </si>
  <si>
    <t>Bioterra 7 - Ciências Naturais - 7.º Ano</t>
  </si>
  <si>
    <t>Lucinda Motta, Maria Dos Anjos Viana</t>
  </si>
  <si>
    <t>978-972-47-3028-8</t>
  </si>
  <si>
    <t>Hoje há Educação Física 3.º ciclo</t>
  </si>
  <si>
    <t>João Barata</t>
  </si>
  <si>
    <t>Educação Visual</t>
  </si>
  <si>
    <t>978-972-41-4674-4</t>
  </si>
  <si>
    <t>Arte para Jovens 7/8/9</t>
  </si>
  <si>
    <t>Elza Ramos, Manuel Porfírio</t>
  </si>
  <si>
    <t>Geografia</t>
  </si>
  <si>
    <t>978-972-47-3089-9</t>
  </si>
  <si>
    <t>Coordenadas 7</t>
  </si>
  <si>
    <t>José Silva Lobo</t>
  </si>
  <si>
    <t>História</t>
  </si>
  <si>
    <t>978-972-761-612-1</t>
  </si>
  <si>
    <t>VIVER A HISTÓRIA 7</t>
  </si>
  <si>
    <t>Custódio Lagartixa, Helena Pereira, José Gomes</t>
  </si>
  <si>
    <t>Língua Estrangeira I - Inglês</t>
  </si>
  <si>
    <t>978-84-2055-057-2</t>
  </si>
  <si>
    <t>Dive In! 7º ano - Livro do Aluno Nível 3</t>
  </si>
  <si>
    <t>Pearson Longman</t>
  </si>
  <si>
    <t>Carmo Esteves, Elsa Mendes, Emma Trelles</t>
  </si>
  <si>
    <t>Língua Estrangeira II - Francês</t>
  </si>
  <si>
    <t>978-972-0-31801-5</t>
  </si>
  <si>
    <t>Mizé...Arrive En France - Francês - 7.º Ano - Nível 1</t>
  </si>
  <si>
    <t>Ana Gueidão, Idalina Crespo</t>
  </si>
  <si>
    <t>978-972-0-31704-9</t>
  </si>
  <si>
    <t>(Para)Textos 7 - Língua Portuguesa</t>
  </si>
  <si>
    <t>Ana Miguel de Paiva, Gabriela Barroso de Almeida, Sónia Gonçalves Junqueira</t>
  </si>
  <si>
    <t>978-972-0-32730-7</t>
  </si>
  <si>
    <t>Novo Espaço 7 - Matemática</t>
  </si>
  <si>
    <t>Belmiro Costa, Maria Ermelinda Rodrigues</t>
  </si>
  <si>
    <t>8º Ano</t>
  </si>
  <si>
    <t>978-989-23-0570-7</t>
  </si>
  <si>
    <t>FQ 8 - Sustentabilidade na Terra (r.)</t>
  </si>
  <si>
    <t>978-972-0-32909-7</t>
  </si>
  <si>
    <t>Bioterra 8 - Ciências Naturais - 8.º Ano</t>
  </si>
  <si>
    <t>978-972-761-684-8</t>
  </si>
  <si>
    <t>À DESCOBERTA 8: Temas C e D</t>
  </si>
  <si>
    <t>Maria João Matos, Raul Castelão</t>
  </si>
  <si>
    <t>978-972-761-687-9</t>
  </si>
  <si>
    <t>VIVER A HISTÓRIA 8</t>
  </si>
  <si>
    <t>978-972-0-31608-0</t>
  </si>
  <si>
    <t>Spotlight 2 - Inglês - 8.º Ano - Nível 4</t>
  </si>
  <si>
    <t>Luísa Barros, Paula Correia, Virgínia Barros</t>
  </si>
  <si>
    <t>978-972-0-31802-2</t>
  </si>
  <si>
    <t>Mizé...Est heureuse en France - Francês - 8.º Ano - Nível 2</t>
  </si>
  <si>
    <t>972-552-777-1</t>
  </si>
  <si>
    <t>Vozes em Língua Portuguesa 8</t>
  </si>
  <si>
    <t>Editorial O Livro</t>
  </si>
  <si>
    <t>Adriano Basto, Manuela Salvador Cunha</t>
  </si>
  <si>
    <t>978-972-0-32732-1</t>
  </si>
  <si>
    <t>Novo Espaço 8 - Matemática</t>
  </si>
  <si>
    <t>9º Ano</t>
  </si>
  <si>
    <t>978-972-0-32809-0</t>
  </si>
  <si>
    <t>Física e Química na Nossa Vida - 9.º Ano</t>
  </si>
  <si>
    <t>Fernando Morão Lopes Dias, M.Margarida R.D.Rodrigues</t>
  </si>
  <si>
    <t>978-972-0-32900-4</t>
  </si>
  <si>
    <t>Bioterra 9 - Ciências Naturais - 9.º Ano</t>
  </si>
  <si>
    <t>Educação Moral e Religiosa Católica</t>
  </si>
  <si>
    <t>978-972-8690-55-7</t>
  </si>
  <si>
    <t>HORIZONTES DE ESPERANÇA - Manual do Aluno + Caderno do Aluno (9ºAno)</t>
  </si>
  <si>
    <t>Secretariado Nacional da Educação Cristã</t>
  </si>
  <si>
    <t>Vários</t>
  </si>
  <si>
    <t>978-972-761-739-5</t>
  </si>
  <si>
    <t>À DESCOBERTA 9: Temas E e F</t>
  </si>
  <si>
    <t>978-972-0-31495-6</t>
  </si>
  <si>
    <t>Viva a História! - 9.º Ano</t>
  </si>
  <si>
    <t>Cristina Maia, Isabel Paulos Brandão, Luís Duarte</t>
  </si>
  <si>
    <t>978-1-84679-848-1</t>
  </si>
  <si>
    <t>Winners 9.º ano Pack do aluno (Livro do Aluno + oferta Gramática + oferta DVD)</t>
  </si>
  <si>
    <t>978-972-761-745-6</t>
  </si>
  <si>
    <t>FRANÇAIS PARTOUT 9</t>
  </si>
  <si>
    <t>Ivete Rocheta, Marie Evelyne Faleiro</t>
  </si>
  <si>
    <t>978-972-761-362-5</t>
  </si>
  <si>
    <t>FOCUS 9</t>
  </si>
  <si>
    <t>Ida Lisa Ferreira, Maria Fátima Lopes, Roberto Mendes</t>
  </si>
  <si>
    <t>978-972-0-32264-7</t>
  </si>
  <si>
    <t>Matemática - 9.º Ano</t>
  </si>
  <si>
    <t>Armando Neves, Luís Guerreiro, Maria Augusta Ferreira Neves</t>
  </si>
  <si>
    <t>Biologia e Geologia - CCH (CT - FE)</t>
  </si>
  <si>
    <t>10º Ano</t>
  </si>
  <si>
    <t>978-972-0-42170-8</t>
  </si>
  <si>
    <t>Almira Fernandes Mesquita, José Mário Félix, Ludovina Baldaia</t>
  </si>
  <si>
    <t>Desenho A - CCH (AV - FE)</t>
  </si>
  <si>
    <t>978-972-41-5132-8</t>
  </si>
  <si>
    <t>Manual do Desenho 10º</t>
  </si>
  <si>
    <t>Economia A - CCH (CSE - FE)</t>
  </si>
  <si>
    <t>978-972-0-41300-0</t>
  </si>
  <si>
    <t>Economia A - 10.º Ano</t>
  </si>
  <si>
    <t>Lucinda Sobral Henriques, Manuela Leandro</t>
  </si>
  <si>
    <t>Educação Física - CCH e CT (FG)</t>
  </si>
  <si>
    <t>978-972-0-42821-9</t>
  </si>
  <si>
    <t>Educação Física 10/11/12</t>
  </si>
  <si>
    <t>Paula Romão, Silvina Pais</t>
  </si>
  <si>
    <t>Filosofia - CCH e CT (FG)</t>
  </si>
  <si>
    <t>978-972-0-41042-9</t>
  </si>
  <si>
    <t>Contextos 10</t>
  </si>
  <si>
    <t>José Ferreira Borges, Marta Paiva, Orlanda Tavares</t>
  </si>
  <si>
    <t>Física e Química A - CCH (CT - FE)</t>
  </si>
  <si>
    <t>978-972-0-42320-7</t>
  </si>
  <si>
    <t>Química em Contexto - Química A - 10.º Ano</t>
  </si>
  <si>
    <t>Maria Alexandra Queirós, Maria Otilde Simões, Teresa Sobrinho Simões</t>
  </si>
  <si>
    <t>978-972-47-3375-3</t>
  </si>
  <si>
    <t>10F - A</t>
  </si>
  <si>
    <t>António José Ferreira, Carlos Fiolhais, Graça Ventura, João Paiva, Manuel Fiolhais</t>
  </si>
  <si>
    <t>Francês (Continuação) - CCH e CT (FG)</t>
  </si>
  <si>
    <t>978-972-47-3345-6</t>
  </si>
  <si>
    <t>.fr - Point Fr</t>
  </si>
  <si>
    <t>Maria Fernanda Martins, Maria Olinda Reis</t>
  </si>
  <si>
    <t>Geometria Descritiva A - CCH (CT/AV - FE)</t>
  </si>
  <si>
    <t>978-972-47-3293-0</t>
  </si>
  <si>
    <t>GD - A/B</t>
  </si>
  <si>
    <t>José Fernando de Santa-Rita</t>
  </si>
  <si>
    <t>Geografia A - CCH (CSE/LH - FE)</t>
  </si>
  <si>
    <t>978-972-47-3381-4</t>
  </si>
  <si>
    <t>Geografia A</t>
  </si>
  <si>
    <t>Arinda Rodrigues, Isabel Barata</t>
  </si>
  <si>
    <t>História A - CCH (LH - FE)</t>
  </si>
  <si>
    <t>978-972-0-41248-5</t>
  </si>
  <si>
    <t>O Tempo da História A 10</t>
  </si>
  <si>
    <t>Célia Pinto do Couto, Maria Antónia Monterroso Rosas</t>
  </si>
  <si>
    <t>Inglês (Continuação) - CCH e CT (FG)</t>
  </si>
  <si>
    <t>978-972-761-693-0</t>
  </si>
  <si>
    <t>TRENDS 10</t>
  </si>
  <si>
    <t>Ana Cristina Gala, Belarmina Portugal</t>
  </si>
  <si>
    <t>Matemática A - CCH (CT/CSE - FE)</t>
  </si>
  <si>
    <t>978-972-47-4229-8</t>
  </si>
  <si>
    <t>Y - Matemática A 10º ano</t>
  </si>
  <si>
    <t>Carlos Andrade, Cristina Viegas, Paulo Pinto Pereira, Pedro Pimenta</t>
  </si>
  <si>
    <t>Matemática Aplicada às Ciências Sociais - CCH (LH - FE)</t>
  </si>
  <si>
    <t>978-972-0-42081-7</t>
  </si>
  <si>
    <t>Matemática Aplicada às Ciências Sociais 10</t>
  </si>
  <si>
    <t>Luísa Faria, Maria Augusta Ferreira Neves, Sandra Bolinhas</t>
  </si>
  <si>
    <t>Matemática B - CCH (AV - FE)</t>
  </si>
  <si>
    <t>978-972-0-43320-6</t>
  </si>
  <si>
    <t>Novo Espaço 10 - Matemática B - Artes Visuais</t>
  </si>
  <si>
    <t>Matemática B - Curso de Artes Visuais</t>
  </si>
  <si>
    <t>978-972-41-5159-5</t>
  </si>
  <si>
    <t>Espaço B 10º/11º (2vol)(C.Artes Visuais)</t>
  </si>
  <si>
    <t>Português - CCH e CT (FG)</t>
  </si>
  <si>
    <t>978-972-0-40075-8</t>
  </si>
  <si>
    <t>Entre Margens 10 - Português</t>
  </si>
  <si>
    <t>Fernanda Costa, Olga Magalhães</t>
  </si>
  <si>
    <t>Espanhol (Nível inicial - F.G.) - C.C.H.</t>
  </si>
  <si>
    <t>978-84-9848-055-9</t>
  </si>
  <si>
    <t>Prisma Fusion A1 + A2</t>
  </si>
  <si>
    <t>Editorial Edinumen</t>
  </si>
  <si>
    <t>Aqueda Alba, Fausto Samora, Ainhoa Larrañaga, Raquel Gomez.</t>
  </si>
  <si>
    <t>11º Ano</t>
  </si>
  <si>
    <t>Biologia e Geologia (Ano 1 ou Ano 2) - CCH (CT - FE)</t>
  </si>
  <si>
    <t>978-972-0-42172-2</t>
  </si>
  <si>
    <t>Terra, Universo de Vida - Biologia e Geologia A - 11.º Ano</t>
  </si>
  <si>
    <t>978-989-23-0122-8</t>
  </si>
  <si>
    <t>Manual do Desenho A 11º</t>
  </si>
  <si>
    <t>Economia A (Ano 1 ou Ano 2) - CCH (CT/CSE/CSH - FE)</t>
  </si>
  <si>
    <t>978-972-0-41301-7</t>
  </si>
  <si>
    <t>Economia A 11º</t>
  </si>
  <si>
    <t>978-972-0-41043-6</t>
  </si>
  <si>
    <t>Física e Química A (Ano 1 ou Ano 2) - CCH (CT - FE)</t>
  </si>
  <si>
    <t>978-972-0-42322-1</t>
  </si>
  <si>
    <t>978-972-0-42305-4</t>
  </si>
  <si>
    <t>978-972-47-3642-6</t>
  </si>
  <si>
    <t>.Fr - Point Fr 11</t>
  </si>
  <si>
    <t>Geografia A (Ano 1 ou Ano 2) - CCH (CSE/CSH/LH - FE)</t>
  </si>
  <si>
    <t>978-972-0-41822-7</t>
  </si>
  <si>
    <t>Horizontes A 11 - Geografia A</t>
  </si>
  <si>
    <t>António Lopes, Marco Carvalho</t>
  </si>
  <si>
    <t>Geometria Descritiva A (Ano 1 ou Ano 2) - CCH (CT/AV - FE)</t>
  </si>
  <si>
    <t>978-972-47-3684-6</t>
  </si>
  <si>
    <t>GD-A - Geometria Descritiva</t>
  </si>
  <si>
    <t>José Fernando Santa-Rita</t>
  </si>
  <si>
    <t>História A - CCH (CSH/LH - FE)</t>
  </si>
  <si>
    <t>978-972-0-41249-2</t>
  </si>
  <si>
    <t>O Tempo da História A 11</t>
  </si>
  <si>
    <t>978-972-761-760-9</t>
  </si>
  <si>
    <t>TRENDS 11</t>
  </si>
  <si>
    <t>Belarmina Portugal, Cristina Gala</t>
  </si>
  <si>
    <t>Latim A (Ano 1 ou Ano2) - CCH (LL/LH - FE)</t>
  </si>
  <si>
    <t>978-972-41-4292-0</t>
  </si>
  <si>
    <t>Noua Itinera 11º/12º</t>
  </si>
  <si>
    <t>Isaltina Martins, Maria Teresa Freire</t>
  </si>
  <si>
    <t>978-972-47-4407-0</t>
  </si>
  <si>
    <t>XeqMat 11 - Matemática 11º Ano</t>
  </si>
  <si>
    <t>Cristina Viegas, Francelino Gomes, Iolanda Simões</t>
  </si>
  <si>
    <t>Matemática Aplicada às Ciências Sociais (Ano 1 ou Ano 2) - CCH (CSH/LH - FE)</t>
  </si>
  <si>
    <t>978-972-0-42085-5</t>
  </si>
  <si>
    <t>Matemática Aplicada às Ciências Sociais 11</t>
  </si>
  <si>
    <t>Matemática B (Ano 1 ou Ano 2) - CCH (AV - FE)</t>
  </si>
  <si>
    <t>978-972-0-43322-0</t>
  </si>
  <si>
    <t>Novo Espaço 11 - Matemática B - Artes Visuais</t>
  </si>
  <si>
    <t>978-972-0-40007-9</t>
  </si>
  <si>
    <t>Expressões 11 - Português</t>
  </si>
  <si>
    <t>Elsa Cardoso, Maria do Céu Moreira, Pedro Silva</t>
  </si>
  <si>
    <t>Biologia - CCH (CT - FE Opção 12º)</t>
  </si>
  <si>
    <t>12º Ano</t>
  </si>
  <si>
    <t>978-972-0-42174-6</t>
  </si>
  <si>
    <t>Terra, Universo de Vida - Biologia - 12.º Ano</t>
  </si>
  <si>
    <t>Almira Fernandes Mesquita, Amparo Dias Da Silva, José Mário Félix, Ludovina Baldaia, Maria Ermelinda Santos</t>
  </si>
  <si>
    <t>978-989-23-0419-9</t>
  </si>
  <si>
    <t>Manual do Desenho A 12.º</t>
  </si>
  <si>
    <t>Direito - CCH (FE Opção 12º)</t>
  </si>
  <si>
    <t>978-972-0-41384-0</t>
  </si>
  <si>
    <t>Direito - 12.º Ano</t>
  </si>
  <si>
    <t>Adelino Teixeira, Carlos José Batalhão, Duarte Filipe Vieira, Isabel Rocha, Nuno Gustavo Pimenta</t>
  </si>
  <si>
    <t>Economia C - CCH (FE Opção 12º)</t>
  </si>
  <si>
    <t>978-972-47-3886-4</t>
  </si>
  <si>
    <t>Economia C 12º</t>
  </si>
  <si>
    <t>Belmiro Gil Cabrito, Maria da Luz Oliveira, Maria João Pais, Maria Manuela Góis</t>
  </si>
  <si>
    <t>Filosofia A - CCH (FE Opção 12º)</t>
  </si>
  <si>
    <t>978-972-680-232-7</t>
  </si>
  <si>
    <t>Fédon - 12º Ano</t>
  </si>
  <si>
    <t>Marcello Fernandes, Nazaré Barros, Platão</t>
  </si>
  <si>
    <t>Física - CCH (CT - FE Opção 12º)</t>
  </si>
  <si>
    <t>978-972-0-42209-5</t>
  </si>
  <si>
    <t>Eu e a Física 12 - 12.º Ano</t>
  </si>
  <si>
    <t>Carlos Azevedo, Jaime E.Villate, Noémia Maciel</t>
  </si>
  <si>
    <t>Geografia C - CCH (FE Opção 12º)</t>
  </si>
  <si>
    <t>978-972-770-677-8</t>
  </si>
  <si>
    <t>Geografia C - 12.º Ano (2 volumes)</t>
  </si>
  <si>
    <t>Cristina Domingos, Jorge Lemos, Telma Canavilhas</t>
  </si>
  <si>
    <t>Geologia - CCH (CT - FE Opção 12º)</t>
  </si>
  <si>
    <t>978-972-0-42163-0</t>
  </si>
  <si>
    <t>Geologia 12</t>
  </si>
  <si>
    <t>Isabel Cristina Sengo, José Mário Félix, Rosário Bastos Chaves</t>
  </si>
  <si>
    <t>978-972-0-41250-8</t>
  </si>
  <si>
    <t>O Tempo da História - História A - 12.º Ano</t>
  </si>
  <si>
    <t>Inglês (Continuação) - CCH (FE)</t>
  </si>
  <si>
    <t>978-972-0-40445-9</t>
  </si>
  <si>
    <t>Screen 3 - Inglês - 12.º Ano (Nível de Continuação)</t>
  </si>
  <si>
    <t>978-972-47-2782-0</t>
  </si>
  <si>
    <t>XEQMAT 12.º Ano - Texto Editores</t>
  </si>
  <si>
    <t>Cristina Viegas, Francelino Gomes</t>
  </si>
  <si>
    <t>978-972-680-624-0</t>
  </si>
  <si>
    <t>Plural 12</t>
  </si>
  <si>
    <t>Elisa Costa Pinto, Paula Fonseca, Vera Saraiva Baptista</t>
  </si>
  <si>
    <t>978-972-0-40066-6</t>
  </si>
  <si>
    <t>Aula Viva - Português A - 12º Ano</t>
  </si>
  <si>
    <t>João Augusto Da Fonseca Guerra, José Augusto Da Silva Vieira</t>
  </si>
  <si>
    <t>Psicologia B - CCH (FE Opção 12º)</t>
  </si>
  <si>
    <t>978-989-23-0416-8</t>
  </si>
  <si>
    <t>Psicologia B 12.º</t>
  </si>
  <si>
    <t>Maria Antónia Abrunhosa, Miguel Leitão</t>
  </si>
  <si>
    <t>Química - CCH (CT - FE Opção 12º)</t>
  </si>
  <si>
    <t>978-972-47-3877-2</t>
  </si>
  <si>
    <t>12Q</t>
  </si>
  <si>
    <t>António José Ferreira, João Paiva, João Vale, Victor Gil</t>
  </si>
  <si>
    <t>Livros não adotados em 2012/13</t>
  </si>
  <si>
    <t>Colégio da Rainha Stª Isabel - Lista de livros de 2011-12, adotados em 2012-13</t>
  </si>
  <si>
    <t>Exemplares disponíveis</t>
  </si>
  <si>
    <t>Fernando Gomes, Maria José Castro, Mª Teresa Costa</t>
  </si>
  <si>
    <t>Marisa Gregório, Nuno M. Valente, Rita Chorão, Rute Perdigão</t>
  </si>
  <si>
    <t>Ana I. Gonçalves, Eliseu Alves, Manuela Mendes</t>
  </si>
  <si>
    <t>Mª Alexandra Queirós, Mª Otilde Simões, Teresa Sobrinho Simões</t>
  </si>
  <si>
    <t>Almira Mesquita, Amparo Silva, Fernanda Gramaxo, José Félix, Ludovina Baldaia, Mª Ermelinda Santos</t>
  </si>
  <si>
    <t>(Novo) Despertar - Língua Portuguesa</t>
  </si>
  <si>
    <t>À DESCOBERTA 8: Temas C e D - Caderno de Atividades</t>
  </si>
  <si>
    <t>978-972-761-685-5</t>
  </si>
  <si>
    <t>VIVER A HISTÓRIA 8 - Caderno de Atividades</t>
  </si>
  <si>
    <t>978-972-761-688-6</t>
  </si>
  <si>
    <t>978-1-84679-850-4</t>
  </si>
  <si>
    <t>Workbook</t>
  </si>
  <si>
    <t>Gramática</t>
  </si>
  <si>
    <t>978-1-84679-851-1</t>
  </si>
  <si>
    <t>TRENDS 10 - Exercícios</t>
  </si>
  <si>
    <t>978-972-761-694-7</t>
  </si>
  <si>
    <t>Terra, Universo de Vida - Biologia e Geologia A - 10.º Ano - Parte 1</t>
  </si>
  <si>
    <t>Terra, Universo de Vida - Biologia e Geologia A - 10.º Ano - Parte 2</t>
  </si>
  <si>
    <t>Terra, Universo de Vida - Biologia e Geologia A - 10.º Ano - Manual de Auto-avaliação</t>
  </si>
  <si>
    <t>978-972-0-42171-5</t>
  </si>
  <si>
    <t>978-972-761-761-6</t>
  </si>
  <si>
    <t>TRENDS 11 - Exercícios</t>
  </si>
  <si>
    <t>Contextos 11 + Cadermo de atividades</t>
  </si>
  <si>
    <t>Química em Contexto A - 11 + Cadermo de atividades</t>
  </si>
  <si>
    <t>Física na Nossa Vida A 11 + Cadermo de atividades</t>
  </si>
  <si>
    <t>pedidos</t>
  </si>
  <si>
    <t>Inutilizados</t>
  </si>
  <si>
    <t>g.c</t>
  </si>
  <si>
    <t>l.s</t>
  </si>
  <si>
    <t>m.a</t>
  </si>
  <si>
    <t>a.a</t>
  </si>
  <si>
    <t>2ºCiclo</t>
  </si>
  <si>
    <t>1ºCiclo</t>
  </si>
  <si>
    <t>3ºCiclo</t>
  </si>
  <si>
    <t>Sec</t>
  </si>
  <si>
    <t>Outros</t>
  </si>
  <si>
    <t>livros utilizávies</t>
  </si>
  <si>
    <t>livros inutilizados</t>
  </si>
  <si>
    <t>relação utilizáveis / inutilizados</t>
  </si>
  <si>
    <t>Instruções para uma leitura mais rápida</t>
  </si>
  <si>
    <t>1. Esta folha contém os manuais escolares adotados pelo CRSI no ano letivo 2011-12</t>
  </si>
  <si>
    <t>2. Os livros marcados com fundo rosa e letra vermelha não serão adotados em 2012-13</t>
  </si>
  <si>
    <t>4. A coluna "Inutilizados" soma o número de livros depositados no livrão, mas que não estão em condições de poderem vir a ser reutilizados</t>
  </si>
  <si>
    <t>5. Da coluna K em diante estão apresentados os pedidos (por ticket)</t>
  </si>
  <si>
    <t>Exemplares disponíveis dp dos pedidos</t>
  </si>
  <si>
    <t>a.a
1</t>
  </si>
  <si>
    <t>m.a
2</t>
  </si>
  <si>
    <t>l.s
3</t>
  </si>
  <si>
    <t>g.c
4</t>
  </si>
  <si>
    <t>Mª Helena Cabral, Mª Luísa Monteiro De Andrade</t>
  </si>
  <si>
    <t>Dulce Rola, Mª Do Céu Vieira Lopes</t>
  </si>
  <si>
    <t>Lucinda Motta, Mª Dos Anjos Viana</t>
  </si>
  <si>
    <t>Belmiro Costa, Mª Ermelinda Rodrigues</t>
  </si>
  <si>
    <t>Mª João Matos, Raul Castelão</t>
  </si>
  <si>
    <t>Ida Lisa Ferreira, Mª Fátima Lopes, Roberto Mendes</t>
  </si>
  <si>
    <t>Mª Fernanda Martins, Mª Olinda Reis</t>
  </si>
  <si>
    <t>Célia Pinto do Couto, Mª Antónia Monterroso Rosas</t>
  </si>
  <si>
    <t>Luísa Faria, Mª Augusta Ferreira Neves, Sandra Bolinhas</t>
  </si>
  <si>
    <t>Isaltina Martins, Mª Teresa Freire</t>
  </si>
  <si>
    <t>Elsa Cardoso, Mª do Céu Moreira, Pedro Silva</t>
  </si>
  <si>
    <t>Mª Antónia Abrunhosa, Miguel Leitão</t>
  </si>
  <si>
    <t>Fernando Gomes, Mª J. Castro, Mª T. Costa</t>
  </si>
  <si>
    <t>Marisa Gregório, N. Valente, Rita Chorão, Rute Perdigão</t>
  </si>
  <si>
    <t>Upload 5.º ANO - Pack do aluno (Livro + ebook)</t>
  </si>
  <si>
    <t>Adriana Simões, E. Cardoso, P. Silva, R. Mendes, S. Costa</t>
  </si>
  <si>
    <t>Ana Gonçalves, Eliseu Alves, M. Mendes, Sónia Botelho</t>
  </si>
  <si>
    <t>Mizé...Arrive En France - Francês - 7º Ano - Nível 1</t>
  </si>
  <si>
    <t>Ana M. Paiva, Gabriela B. Almeida, Sónia Junqueira</t>
  </si>
  <si>
    <t>À Descoberta 8: Temas C e D - Caderno de Atividades</t>
  </si>
  <si>
    <t>À Descoberta 8: Temas C e D</t>
  </si>
  <si>
    <t>Mizé...Est heureuse en France -8º Ano - Nível 2</t>
  </si>
  <si>
    <t>Spotlight 2  - 8.º Ano - Nível 4</t>
  </si>
  <si>
    <t>SNEC</t>
  </si>
  <si>
    <t>Horizontes de Esperança - Manual do Aluno (9ºAno)</t>
  </si>
  <si>
    <t>Horizontes de Esperança - Caderno do Aluno (9ºAno)</t>
  </si>
  <si>
    <t>Winners 9º ano Pack (Livro + Gramática + DVD)</t>
  </si>
  <si>
    <t>Mª  Queirós, Mª  Simões, Teresa Sobrinho Simões</t>
  </si>
  <si>
    <t>A. Ferreira, C. Fiolhais, G. Ventura, J. Paiva, M. Fiolhais</t>
  </si>
  <si>
    <t>Matemática Aplicada às Ciências Soc. - CCH (LH - FE)</t>
  </si>
  <si>
    <t>A. Mesquita, A. Silva, F. G., J. Félix, L. Baldaia, M. Santos</t>
  </si>
  <si>
    <t>Terra, Universo de Vida - Biologia e Geologia A - 11º</t>
  </si>
  <si>
    <t>M. Queirós, Mª Otilde Simões, Teresa Sobrinho Simões</t>
  </si>
  <si>
    <t>Fernando M. Dias, M.Margarida R.D.Rodrigues</t>
  </si>
  <si>
    <t>Geometria Descritiva A (Ano 1 ou Ano 2) -CCH(CT/AV-FE)</t>
  </si>
  <si>
    <t>A. Mesquita, A.  Silva, J. Félix, L. Baldaia, M. Santos</t>
  </si>
  <si>
    <t>A. Teixeira, C. Batalhão, D. Vieira, I. Rocha, N. Pimenta</t>
  </si>
  <si>
    <t>B. Cabrito, M. Oliveira, Mª João Pais, Mª Manuela Góis</t>
  </si>
  <si>
    <t>I. Sengo, José Mário Félix, Rosário Bastos Chaves</t>
  </si>
  <si>
    <t>J. Guerra, José Augusto Da Silva Vieira</t>
  </si>
  <si>
    <t>Mat Aplicada às Ciências Soc (Ano 1 ou 2) -CCH(CSH/LH-FE)</t>
  </si>
  <si>
    <t>Luísa Faria, M.  Neves, Sandra Bolinhas</t>
  </si>
  <si>
    <t>A. Mesquita, José Mário Félix, Ludovina Baldaia</t>
  </si>
  <si>
    <t>Terra, Universo de Vida - Bio e Geologia A - 10º - Parte 1</t>
  </si>
  <si>
    <t>Terra, Universo de Vida - Bio e Geologia A - 10º - Parte 2</t>
  </si>
  <si>
    <t>Armando Neves, Luís Guerreiro, M. Neves</t>
  </si>
  <si>
    <t>Fernando Morão Lopes Dias, M. Rodrigues</t>
  </si>
  <si>
    <t>Carlos Andrade, Cristina Viegas, P. Pereira, P. Pimenta</t>
  </si>
  <si>
    <t>Aqueda Alba, F. Samora, A. Larrañaga, Raquel Gomez.</t>
  </si>
  <si>
    <t>6. Células verdes indicam pedidos satisfeitos e as vermelhas da impossibilidade de satisfazer o pedido</t>
  </si>
  <si>
    <t>Exemplares disponíveis antes dos pedidos</t>
  </si>
  <si>
    <t>3. A coluna "Exemplares disponíveis antes dos pedidos" reflete o número de exemplares depositados no livrão, com coondições minimas para poderem ser reutilizados</t>
  </si>
  <si>
    <t>7. A folha termina com a coluna "Exemplares disponíveis depois dos pedidos"</t>
  </si>
  <si>
    <t>Santillana</t>
  </si>
  <si>
    <t>Inutili-zados</t>
  </si>
  <si>
    <t>Terra, Universo de Vida - Bio e Geo A - Manual Auto-avaliação</t>
  </si>
  <si>
    <t>i.f
5</t>
  </si>
  <si>
    <t>r.f
6</t>
  </si>
  <si>
    <t>m.f
7</t>
  </si>
  <si>
    <t>m.r
8</t>
  </si>
  <si>
    <t>livros utilizáveis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</si>
</sst>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CA0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9" fillId="5" borderId="8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12" applyNumberFormat="0" applyFont="0" applyAlignment="0" applyProtection="0"/>
    <xf numFmtId="0" fontId="10" fillId="6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3" fillId="7" borderId="11" applyNumberFormat="0" applyAlignment="0" applyProtection="0"/>
    <xf numFmtId="9" fontId="22" fillId="0" borderId="0" applyFont="0" applyFill="0" applyBorder="0" applyAlignment="0" applyProtection="0"/>
  </cellStyleXfs>
  <cellXfs count="96">
    <xf numFmtId="0" fontId="0" fillId="0" borderId="0" xfId="0" applyFont="1"/>
    <xf numFmtId="0" fontId="19" fillId="36" borderId="0" xfId="0" applyFont="1" applyFill="1" applyAlignment="1">
      <alignment vertical="center"/>
    </xf>
    <xf numFmtId="0" fontId="20" fillId="33" borderId="1" xfId="0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left" vertical="center" wrapText="1"/>
    </xf>
    <xf numFmtId="0" fontId="19" fillId="34" borderId="2" xfId="0" applyFont="1" applyFill="1" applyBorder="1" applyAlignment="1">
      <alignment horizontal="center" vertical="center" wrapText="1"/>
    </xf>
    <xf numFmtId="0" fontId="19" fillId="34" borderId="2" xfId="0" applyFont="1" applyFill="1" applyBorder="1" applyAlignment="1">
      <alignment horizontal="left" vertical="center" wrapText="1"/>
    </xf>
    <xf numFmtId="0" fontId="21" fillId="35" borderId="1" xfId="0" applyFont="1" applyFill="1" applyBorder="1" applyAlignment="1">
      <alignment horizontal="left" vertical="center" wrapText="1"/>
    </xf>
    <xf numFmtId="0" fontId="21" fillId="35" borderId="2" xfId="0" applyFont="1" applyFill="1" applyBorder="1" applyAlignment="1">
      <alignment horizontal="center" vertical="center" wrapText="1"/>
    </xf>
    <xf numFmtId="0" fontId="21" fillId="35" borderId="2" xfId="0" applyFont="1" applyFill="1" applyBorder="1" applyAlignment="1">
      <alignment horizontal="left" vertical="center" wrapText="1"/>
    </xf>
    <xf numFmtId="0" fontId="21" fillId="36" borderId="0" xfId="0" applyFont="1" applyFill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35" borderId="1" xfId="0" applyFont="1" applyFill="1" applyBorder="1" applyAlignment="1">
      <alignment horizontal="left" vertical="center" wrapText="1"/>
    </xf>
    <xf numFmtId="0" fontId="19" fillId="35" borderId="2" xfId="0" applyFont="1" applyFill="1" applyBorder="1" applyAlignment="1">
      <alignment horizontal="center" vertical="center" wrapText="1"/>
    </xf>
    <xf numFmtId="0" fontId="19" fillId="35" borderId="2" xfId="0" applyFont="1" applyFill="1" applyBorder="1" applyAlignment="1">
      <alignment horizontal="left" vertical="center" wrapText="1"/>
    </xf>
    <xf numFmtId="0" fontId="21" fillId="35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36" borderId="0" xfId="0" applyFont="1" applyFill="1" applyAlignment="1">
      <alignment horizontal="center" vertical="center"/>
    </xf>
    <xf numFmtId="0" fontId="19" fillId="37" borderId="2" xfId="0" applyFont="1" applyFill="1" applyBorder="1" applyAlignment="1">
      <alignment horizontal="center" vertical="center" wrapText="1"/>
    </xf>
    <xf numFmtId="0" fontId="21" fillId="36" borderId="17" xfId="0" applyFont="1" applyFill="1" applyBorder="1" applyAlignment="1">
      <alignment horizontal="center" vertical="center"/>
    </xf>
    <xf numFmtId="0" fontId="19" fillId="37" borderId="18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center" vertical="center" wrapText="1"/>
    </xf>
    <xf numFmtId="0" fontId="21" fillId="36" borderId="16" xfId="0" applyFont="1" applyFill="1" applyBorder="1" applyAlignment="1">
      <alignment horizontal="center" vertical="center"/>
    </xf>
    <xf numFmtId="10" fontId="19" fillId="36" borderId="0" xfId="42" applyNumberFormat="1" applyFont="1" applyFill="1" applyAlignment="1">
      <alignment horizontal="center" vertical="center"/>
    </xf>
    <xf numFmtId="164" fontId="19" fillId="38" borderId="0" xfId="42" applyNumberFormat="1" applyFont="1" applyFill="1" applyAlignment="1">
      <alignment horizontal="center" vertical="center"/>
    </xf>
    <xf numFmtId="0" fontId="21" fillId="36" borderId="0" xfId="0" applyFont="1" applyFill="1" applyAlignment="1">
      <alignment horizontal="center" vertical="center"/>
    </xf>
    <xf numFmtId="0" fontId="19" fillId="39" borderId="0" xfId="0" applyFont="1" applyFill="1" applyAlignment="1">
      <alignment horizontal="center" vertical="center"/>
    </xf>
    <xf numFmtId="0" fontId="19" fillId="39" borderId="0" xfId="0" applyFont="1" applyFill="1" applyAlignment="1">
      <alignment vertical="center"/>
    </xf>
    <xf numFmtId="0" fontId="19" fillId="40" borderId="0" xfId="0" applyFont="1" applyFill="1" applyAlignment="1">
      <alignment vertical="center"/>
    </xf>
    <xf numFmtId="0" fontId="19" fillId="40" borderId="0" xfId="0" applyFont="1" applyFill="1" applyAlignment="1">
      <alignment horizontal="center" vertical="center"/>
    </xf>
    <xf numFmtId="0" fontId="21" fillId="36" borderId="1" xfId="0" applyFont="1" applyFill="1" applyBorder="1" applyAlignment="1">
      <alignment horizontal="center" vertical="center"/>
    </xf>
    <xf numFmtId="0" fontId="23" fillId="41" borderId="14" xfId="0" applyFont="1" applyFill="1" applyBorder="1" applyAlignment="1">
      <alignment horizontal="center" vertical="center" wrapText="1"/>
    </xf>
    <xf numFmtId="0" fontId="20" fillId="41" borderId="14" xfId="0" applyFont="1" applyFill="1" applyBorder="1" applyAlignment="1">
      <alignment horizontal="center" vertical="center" wrapText="1"/>
    </xf>
    <xf numFmtId="0" fontId="18" fillId="41" borderId="14" xfId="0" applyFont="1" applyFill="1" applyBorder="1" applyAlignment="1">
      <alignment horizontal="center" vertical="center" wrapText="1"/>
    </xf>
    <xf numFmtId="0" fontId="25" fillId="36" borderId="0" xfId="0" applyFont="1" applyFill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25" fillId="36" borderId="16" xfId="0" applyFont="1" applyFill="1" applyBorder="1" applyAlignment="1">
      <alignment horizontal="center" vertical="center"/>
    </xf>
    <xf numFmtId="0" fontId="25" fillId="36" borderId="17" xfId="0" applyFont="1" applyFill="1" applyBorder="1" applyAlignment="1">
      <alignment horizontal="center" vertical="center"/>
    </xf>
    <xf numFmtId="0" fontId="25" fillId="36" borderId="1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33" borderId="2" xfId="0" applyFont="1" applyFill="1" applyBorder="1" applyAlignment="1">
      <alignment horizontal="center" vertical="center" wrapText="1"/>
    </xf>
    <xf numFmtId="0" fontId="26" fillId="34" borderId="2" xfId="0" applyFont="1" applyFill="1" applyBorder="1" applyAlignment="1">
      <alignment horizontal="left" vertical="center" wrapText="1"/>
    </xf>
    <xf numFmtId="0" fontId="28" fillId="35" borderId="2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6" fillId="36" borderId="0" xfId="0" applyFont="1" applyFill="1" applyAlignment="1">
      <alignment horizontal="center" vertical="center"/>
    </xf>
    <xf numFmtId="0" fontId="29" fillId="36" borderId="0" xfId="0" applyFont="1" applyFill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6" fillId="36" borderId="0" xfId="0" applyFont="1" applyFill="1" applyAlignment="1">
      <alignment vertical="center"/>
    </xf>
    <xf numFmtId="0" fontId="27" fillId="33" borderId="1" xfId="0" applyFont="1" applyFill="1" applyBorder="1" applyAlignment="1">
      <alignment horizontal="center" vertical="center" wrapText="1"/>
    </xf>
    <xf numFmtId="0" fontId="32" fillId="41" borderId="14" xfId="0" applyFont="1" applyFill="1" applyBorder="1" applyAlignment="1">
      <alignment horizontal="center" vertical="center" wrapText="1"/>
    </xf>
    <xf numFmtId="0" fontId="30" fillId="41" borderId="14" xfId="0" applyFont="1" applyFill="1" applyBorder="1" applyAlignment="1">
      <alignment horizontal="center" vertical="center" wrapText="1"/>
    </xf>
    <xf numFmtId="0" fontId="31" fillId="41" borderId="14" xfId="0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left" vertical="center" wrapText="1"/>
    </xf>
    <xf numFmtId="0" fontId="26" fillId="34" borderId="2" xfId="0" applyFont="1" applyFill="1" applyBorder="1" applyAlignment="1">
      <alignment horizontal="center" vertical="center" wrapText="1"/>
    </xf>
    <xf numFmtId="0" fontId="26" fillId="42" borderId="2" xfId="0" applyFont="1" applyFill="1" applyBorder="1" applyAlignment="1">
      <alignment horizontal="center" vertical="center" wrapText="1"/>
    </xf>
    <xf numFmtId="0" fontId="29" fillId="36" borderId="16" xfId="0" applyFont="1" applyFill="1" applyBorder="1" applyAlignment="1">
      <alignment horizontal="center" vertical="center"/>
    </xf>
    <xf numFmtId="0" fontId="28" fillId="36" borderId="16" xfId="0" applyFont="1" applyFill="1" applyBorder="1" applyAlignment="1">
      <alignment horizontal="center" vertical="center"/>
    </xf>
    <xf numFmtId="0" fontId="26" fillId="39" borderId="0" xfId="0" applyFont="1" applyFill="1" applyAlignment="1">
      <alignment horizontal="center" vertical="center"/>
    </xf>
    <xf numFmtId="0" fontId="26" fillId="42" borderId="1" xfId="0" applyFont="1" applyFill="1" applyBorder="1" applyAlignment="1">
      <alignment horizontal="center" vertical="center" wrapText="1"/>
    </xf>
    <xf numFmtId="0" fontId="29" fillId="36" borderId="17" xfId="0" applyFont="1" applyFill="1" applyBorder="1" applyAlignment="1">
      <alignment horizontal="center" vertical="center"/>
    </xf>
    <xf numFmtId="0" fontId="28" fillId="36" borderId="17" xfId="0" applyFont="1" applyFill="1" applyBorder="1" applyAlignment="1">
      <alignment horizontal="center" vertical="center"/>
    </xf>
    <xf numFmtId="0" fontId="28" fillId="35" borderId="1" xfId="0" applyFont="1" applyFill="1" applyBorder="1" applyAlignment="1">
      <alignment horizontal="left" vertical="center" wrapText="1"/>
    </xf>
    <xf numFmtId="0" fontId="28" fillId="35" borderId="2" xfId="0" applyFont="1" applyFill="1" applyBorder="1" applyAlignment="1">
      <alignment horizontal="center" vertical="center" wrapText="1"/>
    </xf>
    <xf numFmtId="0" fontId="28" fillId="36" borderId="0" xfId="0" applyFont="1" applyFill="1" applyAlignment="1">
      <alignment vertical="center"/>
    </xf>
    <xf numFmtId="0" fontId="28" fillId="35" borderId="1" xfId="0" applyFont="1" applyFill="1" applyBorder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0" fontId="28" fillId="35" borderId="18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/>
    </xf>
    <xf numFmtId="0" fontId="28" fillId="36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38" borderId="0" xfId="0" applyFont="1" applyFill="1" applyAlignment="1">
      <alignment horizontal="center" vertical="center"/>
    </xf>
    <xf numFmtId="0" fontId="28" fillId="35" borderId="0" xfId="0" applyFont="1" applyFill="1" applyBorder="1" applyAlignment="1">
      <alignment horizontal="left" vertical="center" wrapText="1"/>
    </xf>
    <xf numFmtId="164" fontId="26" fillId="38" borderId="0" xfId="42" applyNumberFormat="1" applyFont="1" applyFill="1" applyAlignment="1">
      <alignment horizontal="center" vertical="center"/>
    </xf>
    <xf numFmtId="0" fontId="30" fillId="36" borderId="0" xfId="0" applyFont="1" applyFill="1" applyAlignment="1">
      <alignment horizontal="center" vertical="center"/>
    </xf>
    <xf numFmtId="0" fontId="29" fillId="40" borderId="0" xfId="0" applyFont="1" applyFill="1" applyAlignment="1">
      <alignment horizontal="center" vertical="center"/>
    </xf>
    <xf numFmtId="0" fontId="29" fillId="39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vertical="center"/>
    </xf>
    <xf numFmtId="10" fontId="33" fillId="36" borderId="0" xfId="42" applyNumberFormat="1" applyFont="1" applyFill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4" xfId="0" applyFont="1" applyFill="1" applyBorder="1" applyAlignment="1">
      <alignment horizontal="center" vertical="center" wrapText="1"/>
    </xf>
    <xf numFmtId="0" fontId="30" fillId="33" borderId="15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1" fillId="41" borderId="3" xfId="0" applyFont="1" applyFill="1" applyBorder="1" applyAlignment="1">
      <alignment horizontal="center" vertical="center" wrapText="1"/>
    </xf>
    <xf numFmtId="0" fontId="31" fillId="41" borderId="15" xfId="0" applyFont="1" applyFill="1" applyBorder="1" applyAlignment="1">
      <alignment horizontal="center" vertical="center" wrapText="1"/>
    </xf>
    <xf numFmtId="0" fontId="18" fillId="33" borderId="3" xfId="0" applyFont="1" applyFill="1" applyBorder="1" applyAlignment="1">
      <alignment horizontal="center" vertical="center" wrapText="1"/>
    </xf>
    <xf numFmtId="0" fontId="18" fillId="33" borderId="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24" fillId="41" borderId="3" xfId="0" applyFont="1" applyFill="1" applyBorder="1" applyAlignment="1">
      <alignment horizontal="center" vertical="center" wrapText="1"/>
    </xf>
    <xf numFmtId="0" fontId="24" fillId="41" borderId="15" xfId="0" applyFont="1" applyFill="1" applyBorder="1" applyAlignment="1">
      <alignment horizontal="center" vertical="center" wrapText="1"/>
    </xf>
  </cellXfs>
  <cellStyles count="43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/>
    <cellStyle name="Nota" xfId="35" builtinId="10" customBuiltin="1"/>
    <cellStyle name="Percentagem" xfId="42" builtinId="5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1">
    <dxf>
      <font>
        <color theme="0"/>
      </font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jul!$G$140</c:f>
              <c:strCache>
                <c:ptCount val="1"/>
                <c:pt idx="0">
                  <c:v>livros utilizáveis</c:v>
                </c:pt>
              </c:strCache>
            </c:strRef>
          </c:tx>
          <c:spPr>
            <a:solidFill>
              <a:srgbClr val="92D050">
                <a:alpha val="80000"/>
              </a:srgbClr>
            </a:solidFill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jul!$G$141:$G$145</c:f>
              <c:numCache>
                <c:formatCode>General</c:formatCode>
                <c:ptCount val="5"/>
                <c:pt idx="0">
                  <c:v>15</c:v>
                </c:pt>
                <c:pt idx="1">
                  <c:v>11</c:v>
                </c:pt>
                <c:pt idx="2">
                  <c:v>35</c:v>
                </c:pt>
                <c:pt idx="3">
                  <c:v>17</c:v>
                </c:pt>
                <c:pt idx="4">
                  <c:v>77</c:v>
                </c:pt>
              </c:numCache>
            </c:numRef>
          </c:val>
        </c:ser>
        <c:ser>
          <c:idx val="1"/>
          <c:order val="1"/>
          <c:tx>
            <c:strRef>
              <c:f>jul!$H$140</c:f>
              <c:strCache>
                <c:ptCount val="1"/>
                <c:pt idx="0">
                  <c:v>livros inutilizados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jul!$H$141:$H$145</c:f>
              <c:numCache>
                <c:formatCode>General</c:formatCode>
                <c:ptCount val="5"/>
                <c:pt idx="0">
                  <c:v>434</c:v>
                </c:pt>
                <c:pt idx="1">
                  <c:v>173</c:v>
                </c:pt>
                <c:pt idx="2">
                  <c:v>144</c:v>
                </c:pt>
                <c:pt idx="3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94176"/>
        <c:axId val="76315392"/>
      </c:barChart>
      <c:barChart>
        <c:barDir val="col"/>
        <c:grouping val="clustered"/>
        <c:varyColors val="0"/>
        <c:ser>
          <c:idx val="2"/>
          <c:order val="2"/>
          <c:tx>
            <c:strRef>
              <c:f>jul!$I$140</c:f>
              <c:strCache>
                <c:ptCount val="1"/>
                <c:pt idx="0">
                  <c:v>relação utilizáveis / inutilizados</c:v>
                </c:pt>
              </c:strCache>
            </c:strRef>
          </c:tx>
          <c:spPr>
            <a:noFill/>
            <a:ln w="127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bevel/>
            </a:ln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jul!$I$141:$I$145</c:f>
              <c:numCache>
                <c:formatCode>0.00%</c:formatCode>
                <c:ptCount val="5"/>
                <c:pt idx="0">
                  <c:v>3.34075723830735E-2</c:v>
                </c:pt>
                <c:pt idx="1">
                  <c:v>5.9782608695652176E-2</c:v>
                </c:pt>
                <c:pt idx="2">
                  <c:v>0.19553072625698323</c:v>
                </c:pt>
                <c:pt idx="3">
                  <c:v>0.15740740740740741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91104"/>
        <c:axId val="83666624"/>
      </c:barChart>
      <c:catAx>
        <c:axId val="76594176"/>
        <c:scaling>
          <c:orientation val="minMax"/>
        </c:scaling>
        <c:delete val="0"/>
        <c:axPos val="b"/>
        <c:majorTickMark val="out"/>
        <c:minorTickMark val="none"/>
        <c:tickLblPos val="nextTo"/>
        <c:crossAx val="76315392"/>
        <c:crosses val="autoZero"/>
        <c:auto val="1"/>
        <c:lblAlgn val="ctr"/>
        <c:lblOffset val="100"/>
        <c:noMultiLvlLbl val="0"/>
      </c:catAx>
      <c:valAx>
        <c:axId val="76315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94176"/>
        <c:crosses val="autoZero"/>
        <c:crossBetween val="between"/>
      </c:valAx>
      <c:valAx>
        <c:axId val="8366662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pt-PT"/>
          </a:p>
        </c:txPr>
        <c:crossAx val="76591104"/>
        <c:crosses val="max"/>
        <c:crossBetween val="between"/>
      </c:valAx>
      <c:catAx>
        <c:axId val="7659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836666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2362637362637372"/>
          <c:y val="0.67534995625546812"/>
          <c:w val="0.26302241066020593"/>
          <c:h val="0.2511515748031495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985428545569733E-2"/>
          <c:y val="3.5930484417603138E-2"/>
          <c:w val="0.81623771340509044"/>
          <c:h val="0.758597181931205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jul!$G$140</c:f>
              <c:strCache>
                <c:ptCount val="1"/>
                <c:pt idx="0">
                  <c:v>livros utilizáveis</c:v>
                </c:pt>
              </c:strCache>
            </c:strRef>
          </c:tx>
          <c:spPr>
            <a:solidFill>
              <a:srgbClr val="92D050">
                <a:alpha val="80000"/>
              </a:srgbClr>
            </a:solidFill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jul!$G$141:$G$145</c:f>
              <c:numCache>
                <c:formatCode>General</c:formatCode>
                <c:ptCount val="5"/>
                <c:pt idx="0">
                  <c:v>15</c:v>
                </c:pt>
                <c:pt idx="1">
                  <c:v>11</c:v>
                </c:pt>
                <c:pt idx="2">
                  <c:v>35</c:v>
                </c:pt>
                <c:pt idx="3">
                  <c:v>17</c:v>
                </c:pt>
                <c:pt idx="4">
                  <c:v>77</c:v>
                </c:pt>
              </c:numCache>
            </c:numRef>
          </c:val>
        </c:ser>
        <c:ser>
          <c:idx val="1"/>
          <c:order val="1"/>
          <c:tx>
            <c:strRef>
              <c:f>jul!$H$140</c:f>
              <c:strCache>
                <c:ptCount val="1"/>
                <c:pt idx="0">
                  <c:v>livros inutilizados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jul!$H$141:$H$145</c:f>
              <c:numCache>
                <c:formatCode>General</c:formatCode>
                <c:ptCount val="5"/>
                <c:pt idx="0">
                  <c:v>434</c:v>
                </c:pt>
                <c:pt idx="1">
                  <c:v>173</c:v>
                </c:pt>
                <c:pt idx="2">
                  <c:v>144</c:v>
                </c:pt>
                <c:pt idx="3">
                  <c:v>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594688"/>
        <c:axId val="83668928"/>
      </c:barChart>
      <c:barChart>
        <c:barDir val="col"/>
        <c:grouping val="clustered"/>
        <c:varyColors val="0"/>
        <c:ser>
          <c:idx val="2"/>
          <c:order val="2"/>
          <c:tx>
            <c:strRef>
              <c:f>jul!$I$140</c:f>
              <c:strCache>
                <c:ptCount val="1"/>
                <c:pt idx="0">
                  <c:v>relação utilizáveis / inutilizados</c:v>
                </c:pt>
              </c:strCache>
            </c:strRef>
          </c:tx>
          <c:spPr>
            <a:noFill/>
            <a:ln w="127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bevel/>
            </a:ln>
          </c:spPr>
          <c:invertIfNegative val="0"/>
          <c:cat>
            <c:strRef>
              <c:f>jul!$F$141:$F$145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jul!$I$141:$I$145</c:f>
              <c:numCache>
                <c:formatCode>0.00%</c:formatCode>
                <c:ptCount val="5"/>
                <c:pt idx="0">
                  <c:v>3.34075723830735E-2</c:v>
                </c:pt>
                <c:pt idx="1">
                  <c:v>5.9782608695652176E-2</c:v>
                </c:pt>
                <c:pt idx="2">
                  <c:v>0.19553072625698323</c:v>
                </c:pt>
                <c:pt idx="3">
                  <c:v>0.15740740740740741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5344"/>
        <c:axId val="83669504"/>
      </c:barChart>
      <c:catAx>
        <c:axId val="76594688"/>
        <c:scaling>
          <c:orientation val="minMax"/>
        </c:scaling>
        <c:delete val="0"/>
        <c:axPos val="b"/>
        <c:majorTickMark val="out"/>
        <c:minorTickMark val="none"/>
        <c:tickLblPos val="nextTo"/>
        <c:crossAx val="83668928"/>
        <c:crosses val="autoZero"/>
        <c:auto val="1"/>
        <c:lblAlgn val="ctr"/>
        <c:lblOffset val="100"/>
        <c:noMultiLvlLbl val="0"/>
      </c:catAx>
      <c:valAx>
        <c:axId val="8366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594688"/>
        <c:crosses val="autoZero"/>
        <c:crossBetween val="between"/>
      </c:valAx>
      <c:valAx>
        <c:axId val="8366950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pt-PT"/>
          </a:p>
        </c:txPr>
        <c:crossAx val="107385344"/>
        <c:crosses val="max"/>
        <c:crossBetween val="between"/>
      </c:valAx>
      <c:catAx>
        <c:axId val="10738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836695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563485756940932E-2"/>
          <c:y val="0.88526177648846527"/>
          <c:w val="0.89070557923378846"/>
          <c:h val="9.5135909735421006E-2"/>
        </c:manualLayout>
      </c:layout>
      <c:overlay val="0"/>
      <c:txPr>
        <a:bodyPr/>
        <a:lstStyle/>
        <a:p>
          <a:pPr>
            <a:defRPr sz="100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jun!$J$131</c:f>
              <c:strCache>
                <c:ptCount val="1"/>
                <c:pt idx="0">
                  <c:v>livros utilizávies</c:v>
                </c:pt>
              </c:strCache>
            </c:strRef>
          </c:tx>
          <c:spPr>
            <a:solidFill>
              <a:srgbClr val="92D050">
                <a:alpha val="80000"/>
              </a:srgbClr>
            </a:solidFill>
          </c:spPr>
          <c:invertIfNegative val="0"/>
          <c:cat>
            <c:strRef>
              <c:f>jun!$I$132:$I$136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jun!$J$132:$J$136</c:f>
              <c:numCache>
                <c:formatCode>General</c:formatCode>
                <c:ptCount val="5"/>
                <c:pt idx="0">
                  <c:v>14</c:v>
                </c:pt>
                <c:pt idx="1">
                  <c:v>9</c:v>
                </c:pt>
                <c:pt idx="2">
                  <c:v>19</c:v>
                </c:pt>
                <c:pt idx="3">
                  <c:v>17</c:v>
                </c:pt>
                <c:pt idx="4">
                  <c:v>77</c:v>
                </c:pt>
              </c:numCache>
            </c:numRef>
          </c:val>
        </c:ser>
        <c:ser>
          <c:idx val="1"/>
          <c:order val="1"/>
          <c:tx>
            <c:strRef>
              <c:f>jun!$K$131</c:f>
              <c:strCache>
                <c:ptCount val="1"/>
                <c:pt idx="0">
                  <c:v>livros inutilizados</c:v>
                </c:pt>
              </c:strCache>
            </c:strRef>
          </c:tx>
          <c:spPr>
            <a:solidFill>
              <a:srgbClr val="C00000">
                <a:alpha val="70000"/>
              </a:srgbClr>
            </a:solidFill>
          </c:spPr>
          <c:invertIfNegative val="0"/>
          <c:cat>
            <c:strRef>
              <c:f>jun!$I$132:$I$136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jun!$K$132:$K$136</c:f>
              <c:numCache>
                <c:formatCode>General</c:formatCode>
                <c:ptCount val="5"/>
                <c:pt idx="0">
                  <c:v>244</c:v>
                </c:pt>
                <c:pt idx="1">
                  <c:v>147</c:v>
                </c:pt>
                <c:pt idx="2">
                  <c:v>104</c:v>
                </c:pt>
                <c:pt idx="3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6368"/>
        <c:axId val="83671808"/>
      </c:barChart>
      <c:barChart>
        <c:barDir val="col"/>
        <c:grouping val="clustered"/>
        <c:varyColors val="0"/>
        <c:ser>
          <c:idx val="2"/>
          <c:order val="2"/>
          <c:tx>
            <c:strRef>
              <c:f>jun!$L$131</c:f>
              <c:strCache>
                <c:ptCount val="1"/>
                <c:pt idx="0">
                  <c:v>relação utilizáveis / inutilizados</c:v>
                </c:pt>
              </c:strCache>
            </c:strRef>
          </c:tx>
          <c:spPr>
            <a:noFill/>
            <a:ln w="12700" cap="rnd">
              <a:solidFill>
                <a:schemeClr val="tx2">
                  <a:lumMod val="60000"/>
                  <a:lumOff val="40000"/>
                </a:schemeClr>
              </a:solidFill>
              <a:prstDash val="sysDash"/>
              <a:bevel/>
            </a:ln>
          </c:spPr>
          <c:invertIfNegative val="0"/>
          <c:cat>
            <c:strRef>
              <c:f>jun!$I$132:$I$136</c:f>
              <c:strCache>
                <c:ptCount val="5"/>
                <c:pt idx="0">
                  <c:v>1ºCiclo</c:v>
                </c:pt>
                <c:pt idx="1">
                  <c:v>2ºCiclo</c:v>
                </c:pt>
                <c:pt idx="2">
                  <c:v>3ºCiclo</c:v>
                </c:pt>
                <c:pt idx="3">
                  <c:v>Sec</c:v>
                </c:pt>
                <c:pt idx="4">
                  <c:v>Outros</c:v>
                </c:pt>
              </c:strCache>
            </c:strRef>
          </c:cat>
          <c:val>
            <c:numRef>
              <c:f>jun!$L$132:$L$136</c:f>
              <c:numCache>
                <c:formatCode>0.00%</c:formatCode>
                <c:ptCount val="5"/>
                <c:pt idx="0">
                  <c:v>5.4263565891472867E-2</c:v>
                </c:pt>
                <c:pt idx="1">
                  <c:v>5.7692307692307696E-2</c:v>
                </c:pt>
                <c:pt idx="2">
                  <c:v>0.15447154471544716</c:v>
                </c:pt>
                <c:pt idx="3">
                  <c:v>0.22972972972972974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7392"/>
        <c:axId val="83672384"/>
      </c:barChart>
      <c:catAx>
        <c:axId val="10738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83671808"/>
        <c:crosses val="autoZero"/>
        <c:auto val="1"/>
        <c:lblAlgn val="ctr"/>
        <c:lblOffset val="100"/>
        <c:noMultiLvlLbl val="0"/>
      </c:catAx>
      <c:valAx>
        <c:axId val="83671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386368"/>
        <c:crosses val="autoZero"/>
        <c:crossBetween val="between"/>
      </c:valAx>
      <c:valAx>
        <c:axId val="83672384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pt-PT"/>
          </a:p>
        </c:txPr>
        <c:crossAx val="107387392"/>
        <c:crosses val="max"/>
        <c:crossBetween val="between"/>
      </c:valAx>
      <c:catAx>
        <c:axId val="107387392"/>
        <c:scaling>
          <c:orientation val="minMax"/>
        </c:scaling>
        <c:delete val="1"/>
        <c:axPos val="b"/>
        <c:majorTickMark val="out"/>
        <c:minorTickMark val="none"/>
        <c:tickLblPos val="nextTo"/>
        <c:crossAx val="836723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2362637362637372"/>
          <c:y val="0.67534995625546812"/>
          <c:w val="0.26302241066020593"/>
          <c:h val="0.2511515748031495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133</xdr:row>
      <xdr:rowOff>23812</xdr:rowOff>
    </xdr:from>
    <xdr:to>
      <xdr:col>4</xdr:col>
      <xdr:colOff>133350</xdr:colOff>
      <xdr:row>151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154</xdr:row>
      <xdr:rowOff>28575</xdr:rowOff>
    </xdr:from>
    <xdr:to>
      <xdr:col>3</xdr:col>
      <xdr:colOff>1438275</xdr:colOff>
      <xdr:row>174</xdr:row>
      <xdr:rowOff>66675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124</xdr:row>
      <xdr:rowOff>109537</xdr:rowOff>
    </xdr:from>
    <xdr:to>
      <xdr:col>5</xdr:col>
      <xdr:colOff>2362200</xdr:colOff>
      <xdr:row>142</xdr:row>
      <xdr:rowOff>109537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5"/>
  <sheetViews>
    <sheetView showGridLines="0" tabSelected="1" topLeftCell="A150" workbookViewId="0">
      <selection activeCell="D169" sqref="D169"/>
    </sheetView>
  </sheetViews>
  <sheetFormatPr defaultRowHeight="11.25" x14ac:dyDescent="0.25"/>
  <cols>
    <col min="1" max="1" width="40.140625" style="40" customWidth="1"/>
    <col min="2" max="2" width="4.85546875" style="44" customWidth="1"/>
    <col min="3" max="3" width="14.5703125" style="40" bestFit="1" customWidth="1"/>
    <col min="4" max="4" width="43" style="40" customWidth="1"/>
    <col min="5" max="5" width="15.140625" style="40" bestFit="1" customWidth="1"/>
    <col min="6" max="6" width="39.28515625" style="40" bestFit="1" customWidth="1"/>
    <col min="7" max="7" width="7.7109375" style="45" customWidth="1"/>
    <col min="8" max="8" width="4.42578125" style="46" customWidth="1"/>
    <col min="9" max="9" width="5.7109375" style="47" customWidth="1"/>
    <col min="10" max="10" width="2.7109375" style="48" customWidth="1"/>
    <col min="11" max="13" width="3.28515625" style="45" customWidth="1"/>
    <col min="14" max="19" width="3.28515625" style="46" customWidth="1"/>
    <col min="20" max="20" width="9.140625" style="48"/>
    <col min="21" max="21" width="11.140625" style="45" customWidth="1"/>
    <col min="22" max="16384" width="9.140625" style="48"/>
  </cols>
  <sheetData>
    <row r="1" spans="1:21" ht="12" x14ac:dyDescent="0.25">
      <c r="A1" s="80" t="s">
        <v>389</v>
      </c>
      <c r="B1" s="80"/>
      <c r="C1" s="80"/>
      <c r="D1" s="80"/>
      <c r="E1" s="80"/>
      <c r="F1" s="80"/>
    </row>
    <row r="2" spans="1:21" ht="12" x14ac:dyDescent="0.25">
      <c r="A2" s="81" t="s">
        <v>390</v>
      </c>
      <c r="B2" s="81"/>
      <c r="C2" s="81"/>
      <c r="D2" s="81"/>
      <c r="E2" s="81"/>
      <c r="F2" s="81"/>
    </row>
    <row r="3" spans="1:21" ht="12" x14ac:dyDescent="0.25">
      <c r="A3" s="81" t="s">
        <v>391</v>
      </c>
      <c r="B3" s="81"/>
      <c r="C3" s="81"/>
      <c r="D3" s="81"/>
      <c r="E3" s="81"/>
      <c r="F3" s="81"/>
    </row>
    <row r="4" spans="1:21" ht="12" x14ac:dyDescent="0.25">
      <c r="A4" s="81" t="s">
        <v>450</v>
      </c>
      <c r="B4" s="81"/>
      <c r="C4" s="81"/>
      <c r="D4" s="81"/>
      <c r="E4" s="81"/>
      <c r="F4" s="81"/>
    </row>
    <row r="5" spans="1:21" ht="12" x14ac:dyDescent="0.25">
      <c r="A5" s="81" t="s">
        <v>392</v>
      </c>
      <c r="B5" s="81"/>
      <c r="C5" s="81"/>
      <c r="D5" s="81"/>
      <c r="E5" s="81"/>
      <c r="F5" s="81"/>
    </row>
    <row r="6" spans="1:21" ht="12" x14ac:dyDescent="0.25">
      <c r="A6" s="81" t="s">
        <v>393</v>
      </c>
      <c r="B6" s="81"/>
      <c r="C6" s="81"/>
      <c r="D6" s="81"/>
      <c r="E6" s="81"/>
      <c r="F6" s="81"/>
    </row>
    <row r="7" spans="1:21" ht="12" x14ac:dyDescent="0.25">
      <c r="A7" s="81" t="s">
        <v>448</v>
      </c>
      <c r="B7" s="81"/>
      <c r="C7" s="81"/>
      <c r="D7" s="81"/>
      <c r="E7" s="81"/>
      <c r="F7" s="81"/>
    </row>
    <row r="8" spans="1:21" ht="12" x14ac:dyDescent="0.25">
      <c r="A8" s="81" t="s">
        <v>451</v>
      </c>
      <c r="B8" s="81"/>
      <c r="C8" s="81"/>
      <c r="D8" s="81"/>
      <c r="E8" s="81"/>
      <c r="F8" s="81"/>
    </row>
    <row r="10" spans="1:21" x14ac:dyDescent="0.25">
      <c r="A10" s="82" t="s">
        <v>348</v>
      </c>
      <c r="B10" s="83"/>
      <c r="C10" s="83"/>
      <c r="D10" s="83"/>
      <c r="E10" s="83"/>
      <c r="F10" s="84"/>
      <c r="K10" s="82" t="s">
        <v>375</v>
      </c>
      <c r="L10" s="83"/>
      <c r="M10" s="83"/>
      <c r="N10" s="83"/>
      <c r="O10" s="83"/>
      <c r="P10" s="83"/>
      <c r="Q10" s="83"/>
      <c r="R10" s="83"/>
      <c r="S10" s="84"/>
    </row>
    <row r="11" spans="1:21" x14ac:dyDescent="0.25">
      <c r="A11" s="85"/>
      <c r="B11" s="86"/>
      <c r="C11" s="86"/>
      <c r="D11" s="86"/>
      <c r="E11" s="86"/>
      <c r="F11" s="86"/>
    </row>
    <row r="12" spans="1:21" ht="33.75" x14ac:dyDescent="0.25">
      <c r="A12" s="49" t="s">
        <v>0</v>
      </c>
      <c r="B12" s="41" t="s">
        <v>1</v>
      </c>
      <c r="C12" s="41" t="s">
        <v>2</v>
      </c>
      <c r="D12" s="41" t="s">
        <v>3</v>
      </c>
      <c r="E12" s="41" t="s">
        <v>4</v>
      </c>
      <c r="F12" s="41" t="s">
        <v>5</v>
      </c>
      <c r="G12" s="87" t="s">
        <v>449</v>
      </c>
      <c r="H12" s="88"/>
      <c r="I12" s="50" t="s">
        <v>453</v>
      </c>
      <c r="K12" s="51" t="s">
        <v>395</v>
      </c>
      <c r="L12" s="51" t="s">
        <v>396</v>
      </c>
      <c r="M12" s="51" t="s">
        <v>397</v>
      </c>
      <c r="N12" s="51" t="s">
        <v>398</v>
      </c>
      <c r="O12" s="51" t="s">
        <v>455</v>
      </c>
      <c r="P12" s="51" t="s">
        <v>456</v>
      </c>
      <c r="Q12" s="51" t="s">
        <v>457</v>
      </c>
      <c r="R12" s="51" t="s">
        <v>458</v>
      </c>
      <c r="S12" s="51"/>
      <c r="U12" s="52" t="s">
        <v>394</v>
      </c>
    </row>
    <row r="13" spans="1:21" x14ac:dyDescent="0.25">
      <c r="A13" s="53" t="s">
        <v>6</v>
      </c>
      <c r="B13" s="54">
        <v>1</v>
      </c>
      <c r="C13" s="42" t="s">
        <v>8</v>
      </c>
      <c r="D13" s="42" t="s">
        <v>9</v>
      </c>
      <c r="E13" s="42" t="s">
        <v>10</v>
      </c>
      <c r="F13" s="42" t="s">
        <v>11</v>
      </c>
      <c r="G13" s="55"/>
      <c r="H13" s="56"/>
      <c r="I13" s="57"/>
      <c r="M13" s="58">
        <v>1</v>
      </c>
      <c r="U13" s="59">
        <f>+IF(G13-SUM(K13:S13)&lt;0,0,G13-SUM(K13:S13))</f>
        <v>0</v>
      </c>
    </row>
    <row r="14" spans="1:21" x14ac:dyDescent="0.25">
      <c r="A14" s="53" t="s">
        <v>12</v>
      </c>
      <c r="B14" s="54">
        <v>1</v>
      </c>
      <c r="C14" s="42" t="s">
        <v>13</v>
      </c>
      <c r="D14" s="42" t="s">
        <v>14</v>
      </c>
      <c r="E14" s="42" t="s">
        <v>10</v>
      </c>
      <c r="F14" s="42" t="s">
        <v>11</v>
      </c>
      <c r="G14" s="55"/>
      <c r="H14" s="60"/>
      <c r="I14" s="61"/>
      <c r="M14" s="58">
        <v>1</v>
      </c>
      <c r="U14" s="59">
        <f t="shared" ref="U14:U78" si="0">+IF(G14-SUM(K14:S14)&lt;0,0,G14-SUM(K14:S14))</f>
        <v>0</v>
      </c>
    </row>
    <row r="15" spans="1:21" x14ac:dyDescent="0.25">
      <c r="A15" s="53" t="s">
        <v>15</v>
      </c>
      <c r="B15" s="54">
        <v>1</v>
      </c>
      <c r="C15" s="42" t="s">
        <v>16</v>
      </c>
      <c r="D15" s="42" t="s">
        <v>17</v>
      </c>
      <c r="E15" s="42" t="s">
        <v>10</v>
      </c>
      <c r="F15" s="42" t="s">
        <v>11</v>
      </c>
      <c r="G15" s="55"/>
      <c r="H15" s="60"/>
      <c r="I15" s="61"/>
      <c r="M15" s="58">
        <v>1</v>
      </c>
      <c r="U15" s="59">
        <f t="shared" si="0"/>
        <v>0</v>
      </c>
    </row>
    <row r="16" spans="1:21" x14ac:dyDescent="0.25">
      <c r="A16" s="53" t="s">
        <v>6</v>
      </c>
      <c r="B16" s="54">
        <v>2</v>
      </c>
      <c r="C16" s="42" t="s">
        <v>19</v>
      </c>
      <c r="D16" s="42" t="s">
        <v>20</v>
      </c>
      <c r="E16" s="42" t="s">
        <v>452</v>
      </c>
      <c r="F16" s="42"/>
      <c r="G16" s="55"/>
      <c r="H16" s="60"/>
      <c r="I16" s="61"/>
      <c r="U16" s="59">
        <f t="shared" si="0"/>
        <v>0</v>
      </c>
    </row>
    <row r="17" spans="1:21" s="64" customFormat="1" x14ac:dyDescent="0.25">
      <c r="A17" s="62" t="s">
        <v>12</v>
      </c>
      <c r="B17" s="63">
        <v>2</v>
      </c>
      <c r="C17" s="43" t="s">
        <v>22</v>
      </c>
      <c r="D17" s="43" t="s">
        <v>23</v>
      </c>
      <c r="E17" s="43" t="s">
        <v>452</v>
      </c>
      <c r="F17" s="43"/>
      <c r="G17" s="63"/>
      <c r="H17" s="60"/>
      <c r="I17" s="61"/>
      <c r="K17" s="47"/>
      <c r="L17" s="47"/>
      <c r="M17" s="47"/>
      <c r="N17" s="46"/>
      <c r="O17" s="46"/>
      <c r="P17" s="46"/>
      <c r="Q17" s="46"/>
      <c r="R17" s="46"/>
      <c r="S17" s="46"/>
      <c r="U17" s="65">
        <f t="shared" si="0"/>
        <v>0</v>
      </c>
    </row>
    <row r="18" spans="1:21" x14ac:dyDescent="0.25">
      <c r="A18" s="53" t="s">
        <v>15</v>
      </c>
      <c r="B18" s="54">
        <v>2</v>
      </c>
      <c r="C18" s="42" t="s">
        <v>24</v>
      </c>
      <c r="D18" s="42" t="s">
        <v>25</v>
      </c>
      <c r="E18" s="42" t="s">
        <v>452</v>
      </c>
      <c r="F18" s="42"/>
      <c r="G18" s="55"/>
      <c r="H18" s="60"/>
      <c r="I18" s="61"/>
      <c r="U18" s="59">
        <f t="shared" si="0"/>
        <v>0</v>
      </c>
    </row>
    <row r="19" spans="1:21" s="64" customFormat="1" x14ac:dyDescent="0.25">
      <c r="A19" s="62" t="s">
        <v>6</v>
      </c>
      <c r="B19" s="63">
        <v>3</v>
      </c>
      <c r="C19" s="43" t="s">
        <v>27</v>
      </c>
      <c r="D19" s="43" t="s">
        <v>28</v>
      </c>
      <c r="E19" s="43" t="s">
        <v>29</v>
      </c>
      <c r="F19" s="43" t="s">
        <v>30</v>
      </c>
      <c r="G19" s="63"/>
      <c r="H19" s="60"/>
      <c r="I19" s="61"/>
      <c r="K19" s="47"/>
      <c r="L19" s="47"/>
      <c r="M19" s="47"/>
      <c r="N19" s="46"/>
      <c r="O19" s="46"/>
      <c r="P19" s="46"/>
      <c r="Q19" s="46"/>
      <c r="R19" s="46"/>
      <c r="S19" s="46"/>
      <c r="U19" s="65">
        <f t="shared" si="0"/>
        <v>0</v>
      </c>
    </row>
    <row r="20" spans="1:21" x14ac:dyDescent="0.25">
      <c r="A20" s="53" t="s">
        <v>12</v>
      </c>
      <c r="B20" s="54">
        <v>3</v>
      </c>
      <c r="C20" s="42" t="s">
        <v>31</v>
      </c>
      <c r="D20" s="42" t="s">
        <v>355</v>
      </c>
      <c r="E20" s="42" t="s">
        <v>29</v>
      </c>
      <c r="F20" s="42" t="s">
        <v>30</v>
      </c>
      <c r="G20" s="55">
        <v>5</v>
      </c>
      <c r="H20" s="60"/>
      <c r="I20" s="61"/>
      <c r="U20" s="59">
        <f t="shared" si="0"/>
        <v>5</v>
      </c>
    </row>
    <row r="21" spans="1:21" x14ac:dyDescent="0.25">
      <c r="A21" s="53" t="s">
        <v>15</v>
      </c>
      <c r="B21" s="54">
        <v>3</v>
      </c>
      <c r="C21" s="42" t="s">
        <v>32</v>
      </c>
      <c r="D21" s="42" t="s">
        <v>33</v>
      </c>
      <c r="E21" s="42" t="s">
        <v>34</v>
      </c>
      <c r="F21" s="42" t="s">
        <v>35</v>
      </c>
      <c r="G21" s="55">
        <v>3</v>
      </c>
      <c r="H21" s="60"/>
      <c r="I21" s="61"/>
      <c r="U21" s="59">
        <f t="shared" si="0"/>
        <v>3</v>
      </c>
    </row>
    <row r="22" spans="1:21" x14ac:dyDescent="0.25">
      <c r="A22" s="53" t="s">
        <v>6</v>
      </c>
      <c r="B22" s="54">
        <v>4</v>
      </c>
      <c r="C22" s="42" t="s">
        <v>37</v>
      </c>
      <c r="D22" s="42" t="s">
        <v>38</v>
      </c>
      <c r="E22" s="42" t="s">
        <v>39</v>
      </c>
      <c r="F22" s="42" t="s">
        <v>411</v>
      </c>
      <c r="G22" s="55">
        <v>4</v>
      </c>
      <c r="H22" s="60"/>
      <c r="I22" s="61"/>
      <c r="L22" s="66">
        <v>1</v>
      </c>
      <c r="O22" s="75">
        <v>1</v>
      </c>
      <c r="P22" s="75">
        <v>2</v>
      </c>
      <c r="U22" s="59">
        <f t="shared" si="0"/>
        <v>0</v>
      </c>
    </row>
    <row r="23" spans="1:21" x14ac:dyDescent="0.25">
      <c r="A23" s="53" t="s">
        <v>12</v>
      </c>
      <c r="B23" s="54">
        <v>4</v>
      </c>
      <c r="C23" s="42" t="s">
        <v>40</v>
      </c>
      <c r="D23" s="42" t="s">
        <v>41</v>
      </c>
      <c r="E23" s="42" t="s">
        <v>39</v>
      </c>
      <c r="F23" s="42" t="s">
        <v>42</v>
      </c>
      <c r="G23" s="55">
        <v>3</v>
      </c>
      <c r="H23" s="60"/>
      <c r="I23" s="61"/>
      <c r="L23" s="66">
        <v>1</v>
      </c>
      <c r="O23" s="75">
        <v>1</v>
      </c>
      <c r="P23" s="75">
        <v>1</v>
      </c>
      <c r="U23" s="59">
        <f t="shared" si="0"/>
        <v>0</v>
      </c>
    </row>
    <row r="24" spans="1:21" x14ac:dyDescent="0.25">
      <c r="A24" s="53" t="s">
        <v>15</v>
      </c>
      <c r="B24" s="54">
        <v>4</v>
      </c>
      <c r="C24" s="42" t="s">
        <v>43</v>
      </c>
      <c r="D24" s="42" t="s">
        <v>44</v>
      </c>
      <c r="E24" s="42" t="s">
        <v>45</v>
      </c>
      <c r="F24" s="42" t="s">
        <v>412</v>
      </c>
      <c r="G24" s="55"/>
      <c r="H24" s="60">
        <f>SUM(G13:G24)</f>
        <v>15</v>
      </c>
      <c r="I24" s="61">
        <f>244+50+50+50+20+10+10</f>
        <v>434</v>
      </c>
      <c r="L24" s="58">
        <v>1</v>
      </c>
      <c r="O24" s="76">
        <v>1</v>
      </c>
      <c r="U24" s="59">
        <f t="shared" si="0"/>
        <v>0</v>
      </c>
    </row>
    <row r="25" spans="1:21" x14ac:dyDescent="0.25">
      <c r="A25" s="53" t="s">
        <v>46</v>
      </c>
      <c r="B25" s="54">
        <v>5</v>
      </c>
      <c r="C25" s="42" t="s">
        <v>48</v>
      </c>
      <c r="D25" s="42" t="s">
        <v>49</v>
      </c>
      <c r="E25" s="42" t="s">
        <v>452</v>
      </c>
      <c r="F25" s="42" t="s">
        <v>50</v>
      </c>
      <c r="G25" s="55">
        <v>2</v>
      </c>
      <c r="H25" s="56"/>
      <c r="I25" s="57"/>
      <c r="K25" s="66">
        <v>1</v>
      </c>
      <c r="N25" s="75">
        <v>1</v>
      </c>
      <c r="U25" s="59">
        <f t="shared" si="0"/>
        <v>0</v>
      </c>
    </row>
    <row r="26" spans="1:21" s="64" customFormat="1" x14ac:dyDescent="0.25">
      <c r="A26" s="62" t="s">
        <v>51</v>
      </c>
      <c r="B26" s="63">
        <v>5</v>
      </c>
      <c r="C26" s="43" t="s">
        <v>52</v>
      </c>
      <c r="D26" s="43" t="s">
        <v>53</v>
      </c>
      <c r="E26" s="43" t="s">
        <v>54</v>
      </c>
      <c r="F26" s="43" t="s">
        <v>55</v>
      </c>
      <c r="G26" s="67"/>
      <c r="H26" s="60"/>
      <c r="I26" s="61"/>
      <c r="K26" s="47"/>
      <c r="L26" s="47"/>
      <c r="M26" s="47"/>
      <c r="N26" s="46"/>
      <c r="O26" s="46"/>
      <c r="P26" s="46"/>
      <c r="Q26" s="46"/>
      <c r="R26" s="46"/>
      <c r="S26" s="46"/>
      <c r="U26" s="65">
        <f t="shared" si="0"/>
        <v>0</v>
      </c>
    </row>
    <row r="27" spans="1:21" s="64" customFormat="1" x14ac:dyDescent="0.25">
      <c r="A27" s="62" t="s">
        <v>56</v>
      </c>
      <c r="B27" s="63">
        <v>5</v>
      </c>
      <c r="C27" s="43" t="s">
        <v>57</v>
      </c>
      <c r="D27" s="43" t="s">
        <v>58</v>
      </c>
      <c r="E27" s="43" t="s">
        <v>39</v>
      </c>
      <c r="F27" s="43" t="s">
        <v>399</v>
      </c>
      <c r="G27" s="67"/>
      <c r="H27" s="60"/>
      <c r="I27" s="61"/>
      <c r="K27" s="47"/>
      <c r="L27" s="47"/>
      <c r="M27" s="47"/>
      <c r="N27" s="46"/>
      <c r="O27" s="46"/>
      <c r="P27" s="46"/>
      <c r="Q27" s="46"/>
      <c r="R27" s="46"/>
      <c r="S27" s="46"/>
      <c r="U27" s="65">
        <f t="shared" si="0"/>
        <v>0</v>
      </c>
    </row>
    <row r="28" spans="1:21" x14ac:dyDescent="0.25">
      <c r="A28" s="53" t="s">
        <v>60</v>
      </c>
      <c r="B28" s="54">
        <v>5</v>
      </c>
      <c r="C28" s="42" t="s">
        <v>61</v>
      </c>
      <c r="D28" s="42" t="s">
        <v>62</v>
      </c>
      <c r="E28" s="42" t="s">
        <v>63</v>
      </c>
      <c r="F28" s="42" t="s">
        <v>64</v>
      </c>
      <c r="G28" s="55">
        <v>5</v>
      </c>
      <c r="H28" s="60"/>
      <c r="I28" s="61"/>
      <c r="K28" s="66">
        <v>1</v>
      </c>
      <c r="N28" s="75">
        <v>1</v>
      </c>
      <c r="U28" s="59">
        <f t="shared" si="0"/>
        <v>3</v>
      </c>
    </row>
    <row r="29" spans="1:21" x14ac:dyDescent="0.25">
      <c r="A29" s="53" t="s">
        <v>65</v>
      </c>
      <c r="B29" s="54">
        <v>5</v>
      </c>
      <c r="C29" s="42" t="s">
        <v>66</v>
      </c>
      <c r="D29" s="42" t="s">
        <v>67</v>
      </c>
      <c r="E29" s="42" t="s">
        <v>39</v>
      </c>
      <c r="F29" s="42" t="s">
        <v>352</v>
      </c>
      <c r="G29" s="55"/>
      <c r="H29" s="60"/>
      <c r="I29" s="61"/>
      <c r="K29" s="58">
        <v>1</v>
      </c>
      <c r="N29" s="76">
        <v>1</v>
      </c>
      <c r="U29" s="59">
        <f t="shared" si="0"/>
        <v>0</v>
      </c>
    </row>
    <row r="30" spans="1:21" x14ac:dyDescent="0.25">
      <c r="A30" s="53" t="s">
        <v>68</v>
      </c>
      <c r="B30" s="54">
        <v>5</v>
      </c>
      <c r="C30" s="42" t="s">
        <v>69</v>
      </c>
      <c r="D30" s="42" t="s">
        <v>413</v>
      </c>
      <c r="E30" s="42" t="s">
        <v>71</v>
      </c>
      <c r="F30" s="42" t="s">
        <v>72</v>
      </c>
      <c r="G30" s="55"/>
      <c r="H30" s="60"/>
      <c r="I30" s="61"/>
      <c r="K30" s="58">
        <v>1</v>
      </c>
      <c r="N30" s="76">
        <v>1</v>
      </c>
      <c r="U30" s="59">
        <f t="shared" si="0"/>
        <v>0</v>
      </c>
    </row>
    <row r="31" spans="1:21" x14ac:dyDescent="0.25">
      <c r="A31" s="53" t="s">
        <v>12</v>
      </c>
      <c r="B31" s="54">
        <v>5</v>
      </c>
      <c r="C31" s="42" t="s">
        <v>73</v>
      </c>
      <c r="D31" s="42" t="s">
        <v>74</v>
      </c>
      <c r="E31" s="42" t="s">
        <v>39</v>
      </c>
      <c r="F31" s="42" t="s">
        <v>414</v>
      </c>
      <c r="G31" s="55"/>
      <c r="H31" s="60"/>
      <c r="I31" s="61"/>
      <c r="K31" s="58">
        <v>1</v>
      </c>
      <c r="N31" s="76">
        <v>1</v>
      </c>
      <c r="U31" s="59">
        <f t="shared" si="0"/>
        <v>0</v>
      </c>
    </row>
    <row r="32" spans="1:21" x14ac:dyDescent="0.25">
      <c r="A32" s="53" t="s">
        <v>15</v>
      </c>
      <c r="B32" s="54">
        <v>5</v>
      </c>
      <c r="C32" s="42" t="s">
        <v>76</v>
      </c>
      <c r="D32" s="42" t="s">
        <v>77</v>
      </c>
      <c r="E32" s="42" t="s">
        <v>45</v>
      </c>
      <c r="F32" s="42" t="s">
        <v>78</v>
      </c>
      <c r="G32" s="55"/>
      <c r="H32" s="60"/>
      <c r="I32" s="61"/>
      <c r="K32" s="58">
        <v>1</v>
      </c>
      <c r="N32" s="76">
        <v>1</v>
      </c>
      <c r="U32" s="59">
        <f t="shared" si="0"/>
        <v>0</v>
      </c>
    </row>
    <row r="33" spans="1:21" x14ac:dyDescent="0.25">
      <c r="A33" s="53" t="s">
        <v>46</v>
      </c>
      <c r="B33" s="54">
        <v>6</v>
      </c>
      <c r="C33" s="42" t="s">
        <v>80</v>
      </c>
      <c r="D33" s="42" t="s">
        <v>81</v>
      </c>
      <c r="E33" s="42" t="s">
        <v>452</v>
      </c>
      <c r="F33" s="42"/>
      <c r="G33" s="55">
        <v>1</v>
      </c>
      <c r="H33" s="60"/>
      <c r="I33" s="61"/>
      <c r="P33" s="75">
        <v>1</v>
      </c>
      <c r="U33" s="59">
        <f t="shared" si="0"/>
        <v>0</v>
      </c>
    </row>
    <row r="34" spans="1:21" x14ac:dyDescent="0.25">
      <c r="A34" s="53" t="s">
        <v>51</v>
      </c>
      <c r="B34" s="54">
        <v>6</v>
      </c>
      <c r="C34" s="42" t="s">
        <v>52</v>
      </c>
      <c r="D34" s="42" t="s">
        <v>53</v>
      </c>
      <c r="E34" s="42" t="s">
        <v>54</v>
      </c>
      <c r="F34" s="42" t="s">
        <v>55</v>
      </c>
      <c r="G34" s="55">
        <v>2</v>
      </c>
      <c r="H34" s="60"/>
      <c r="I34" s="61"/>
      <c r="U34" s="59">
        <f t="shared" si="0"/>
        <v>2</v>
      </c>
    </row>
    <row r="35" spans="1:21" x14ac:dyDescent="0.25">
      <c r="A35" s="53" t="s">
        <v>56</v>
      </c>
      <c r="B35" s="54">
        <v>6</v>
      </c>
      <c r="C35" s="42" t="s">
        <v>57</v>
      </c>
      <c r="D35" s="42" t="s">
        <v>58</v>
      </c>
      <c r="E35" s="42" t="s">
        <v>39</v>
      </c>
      <c r="F35" s="42" t="s">
        <v>399</v>
      </c>
      <c r="G35" s="55"/>
      <c r="H35" s="60"/>
      <c r="I35" s="61"/>
      <c r="U35" s="59">
        <f t="shared" si="0"/>
        <v>0</v>
      </c>
    </row>
    <row r="36" spans="1:21" x14ac:dyDescent="0.25">
      <c r="A36" s="53" t="s">
        <v>60</v>
      </c>
      <c r="B36" s="54">
        <v>6</v>
      </c>
      <c r="C36" s="42" t="s">
        <v>61</v>
      </c>
      <c r="D36" s="42" t="s">
        <v>62</v>
      </c>
      <c r="E36" s="42" t="s">
        <v>63</v>
      </c>
      <c r="F36" s="42" t="s">
        <v>64</v>
      </c>
      <c r="G36" s="55"/>
      <c r="H36" s="60"/>
      <c r="I36" s="61"/>
      <c r="U36" s="59">
        <f t="shared" si="0"/>
        <v>0</v>
      </c>
    </row>
    <row r="37" spans="1:21" x14ac:dyDescent="0.25">
      <c r="A37" s="53" t="s">
        <v>65</v>
      </c>
      <c r="B37" s="54">
        <v>6</v>
      </c>
      <c r="C37" s="42" t="s">
        <v>82</v>
      </c>
      <c r="D37" s="42" t="s">
        <v>83</v>
      </c>
      <c r="E37" s="42" t="s">
        <v>39</v>
      </c>
      <c r="F37" s="42" t="s">
        <v>415</v>
      </c>
      <c r="G37" s="55"/>
      <c r="H37" s="60"/>
      <c r="I37" s="61"/>
      <c r="U37" s="59">
        <f t="shared" si="0"/>
        <v>0</v>
      </c>
    </row>
    <row r="38" spans="1:21" x14ac:dyDescent="0.25">
      <c r="A38" s="53" t="s">
        <v>68</v>
      </c>
      <c r="B38" s="54">
        <v>6</v>
      </c>
      <c r="C38" s="42" t="s">
        <v>85</v>
      </c>
      <c r="D38" s="42" t="s">
        <v>86</v>
      </c>
      <c r="E38" s="42" t="s">
        <v>71</v>
      </c>
      <c r="F38" s="42" t="s">
        <v>72</v>
      </c>
      <c r="G38" s="55">
        <v>1</v>
      </c>
      <c r="H38" s="60"/>
      <c r="I38" s="61"/>
      <c r="U38" s="59">
        <f t="shared" si="0"/>
        <v>1</v>
      </c>
    </row>
    <row r="39" spans="1:21" s="64" customFormat="1" x14ac:dyDescent="0.25">
      <c r="A39" s="62" t="s">
        <v>12</v>
      </c>
      <c r="B39" s="63">
        <v>6</v>
      </c>
      <c r="C39" s="43" t="s">
        <v>87</v>
      </c>
      <c r="D39" s="43" t="s">
        <v>88</v>
      </c>
      <c r="E39" s="43" t="s">
        <v>89</v>
      </c>
      <c r="F39" s="43" t="s">
        <v>400</v>
      </c>
      <c r="G39" s="67"/>
      <c r="H39" s="60"/>
      <c r="I39" s="61"/>
      <c r="K39" s="47"/>
      <c r="L39" s="47"/>
      <c r="M39" s="47"/>
      <c r="N39" s="46"/>
      <c r="O39" s="46"/>
      <c r="P39" s="46"/>
      <c r="Q39" s="46"/>
      <c r="R39" s="46"/>
      <c r="S39" s="46"/>
      <c r="U39" s="65">
        <f t="shared" si="0"/>
        <v>0</v>
      </c>
    </row>
    <row r="40" spans="1:21" x14ac:dyDescent="0.25">
      <c r="A40" s="53" t="s">
        <v>15</v>
      </c>
      <c r="B40" s="54">
        <v>6</v>
      </c>
      <c r="C40" s="42" t="s">
        <v>91</v>
      </c>
      <c r="D40" s="42" t="s">
        <v>92</v>
      </c>
      <c r="E40" s="42" t="s">
        <v>45</v>
      </c>
      <c r="F40" s="42" t="s">
        <v>78</v>
      </c>
      <c r="G40" s="55"/>
      <c r="H40" s="68">
        <f>SUM(G25:G40)</f>
        <v>11</v>
      </c>
      <c r="I40" s="69">
        <f>147+10+11+2+3</f>
        <v>173</v>
      </c>
      <c r="U40" s="59">
        <f t="shared" si="0"/>
        <v>0</v>
      </c>
    </row>
    <row r="41" spans="1:21" s="64" customFormat="1" x14ac:dyDescent="0.25">
      <c r="A41" s="62" t="s">
        <v>93</v>
      </c>
      <c r="B41" s="63">
        <v>7</v>
      </c>
      <c r="C41" s="43" t="s">
        <v>95</v>
      </c>
      <c r="D41" s="43" t="s">
        <v>96</v>
      </c>
      <c r="E41" s="43" t="s">
        <v>54</v>
      </c>
      <c r="F41" s="43" t="s">
        <v>97</v>
      </c>
      <c r="G41" s="63"/>
      <c r="H41" s="56"/>
      <c r="I41" s="57"/>
      <c r="K41" s="47"/>
      <c r="L41" s="47"/>
      <c r="M41" s="47"/>
      <c r="N41" s="46"/>
      <c r="O41" s="46"/>
      <c r="P41" s="46"/>
      <c r="Q41" s="46"/>
      <c r="R41" s="46"/>
      <c r="S41" s="46"/>
      <c r="U41" s="65">
        <f t="shared" si="0"/>
        <v>0</v>
      </c>
    </row>
    <row r="42" spans="1:21" s="64" customFormat="1" x14ac:dyDescent="0.25">
      <c r="A42" s="62" t="s">
        <v>98</v>
      </c>
      <c r="B42" s="63">
        <v>7</v>
      </c>
      <c r="C42" s="43" t="s">
        <v>99</v>
      </c>
      <c r="D42" s="43" t="s">
        <v>100</v>
      </c>
      <c r="E42" s="43" t="s">
        <v>39</v>
      </c>
      <c r="F42" s="43" t="s">
        <v>401</v>
      </c>
      <c r="G42" s="63"/>
      <c r="H42" s="60"/>
      <c r="I42" s="61"/>
      <c r="K42" s="47"/>
      <c r="L42" s="47"/>
      <c r="M42" s="47"/>
      <c r="N42" s="46"/>
      <c r="O42" s="46"/>
      <c r="P42" s="46"/>
      <c r="Q42" s="46"/>
      <c r="R42" s="46"/>
      <c r="S42" s="46"/>
      <c r="U42" s="65">
        <f t="shared" si="0"/>
        <v>0</v>
      </c>
    </row>
    <row r="43" spans="1:21" s="64" customFormat="1" x14ac:dyDescent="0.25">
      <c r="A43" s="62" t="s">
        <v>51</v>
      </c>
      <c r="B43" s="63">
        <v>7</v>
      </c>
      <c r="C43" s="43" t="s">
        <v>102</v>
      </c>
      <c r="D43" s="43" t="s">
        <v>103</v>
      </c>
      <c r="E43" s="43" t="s">
        <v>34</v>
      </c>
      <c r="F43" s="43" t="s">
        <v>104</v>
      </c>
      <c r="G43" s="63"/>
      <c r="H43" s="60"/>
      <c r="I43" s="61"/>
      <c r="K43" s="47"/>
      <c r="L43" s="47"/>
      <c r="M43" s="47"/>
      <c r="N43" s="46"/>
      <c r="O43" s="46"/>
      <c r="P43" s="46"/>
      <c r="Q43" s="46"/>
      <c r="R43" s="46"/>
      <c r="S43" s="46"/>
      <c r="U43" s="65">
        <f t="shared" si="0"/>
        <v>0</v>
      </c>
    </row>
    <row r="44" spans="1:21" s="64" customFormat="1" x14ac:dyDescent="0.25">
      <c r="A44" s="62" t="s">
        <v>105</v>
      </c>
      <c r="B44" s="63">
        <v>7</v>
      </c>
      <c r="C44" s="43" t="s">
        <v>106</v>
      </c>
      <c r="D44" s="43" t="s">
        <v>107</v>
      </c>
      <c r="E44" s="43" t="s">
        <v>54</v>
      </c>
      <c r="F44" s="43" t="s">
        <v>108</v>
      </c>
      <c r="G44" s="63"/>
      <c r="H44" s="60"/>
      <c r="I44" s="61"/>
      <c r="K44" s="47"/>
      <c r="L44" s="47"/>
      <c r="M44" s="47"/>
      <c r="N44" s="46"/>
      <c r="O44" s="46"/>
      <c r="P44" s="46"/>
      <c r="Q44" s="46"/>
      <c r="R44" s="46"/>
      <c r="S44" s="46"/>
      <c r="U44" s="65">
        <f t="shared" si="0"/>
        <v>0</v>
      </c>
    </row>
    <row r="45" spans="1:21" s="64" customFormat="1" x14ac:dyDescent="0.25">
      <c r="A45" s="62" t="s">
        <v>109</v>
      </c>
      <c r="B45" s="63">
        <v>7</v>
      </c>
      <c r="C45" s="43" t="s">
        <v>110</v>
      </c>
      <c r="D45" s="43" t="s">
        <v>111</v>
      </c>
      <c r="E45" s="43" t="s">
        <v>34</v>
      </c>
      <c r="F45" s="43" t="s">
        <v>112</v>
      </c>
      <c r="G45" s="63"/>
      <c r="H45" s="60"/>
      <c r="I45" s="61"/>
      <c r="K45" s="47"/>
      <c r="L45" s="47"/>
      <c r="M45" s="47"/>
      <c r="N45" s="46"/>
      <c r="O45" s="46"/>
      <c r="P45" s="46"/>
      <c r="Q45" s="46"/>
      <c r="R45" s="46"/>
      <c r="S45" s="46"/>
      <c r="U45" s="65">
        <f t="shared" si="0"/>
        <v>0</v>
      </c>
    </row>
    <row r="46" spans="1:21" s="64" customFormat="1" x14ac:dyDescent="0.25">
      <c r="A46" s="62" t="s">
        <v>113</v>
      </c>
      <c r="B46" s="63">
        <v>7</v>
      </c>
      <c r="C46" s="43" t="s">
        <v>114</v>
      </c>
      <c r="D46" s="43" t="s">
        <v>115</v>
      </c>
      <c r="E46" s="43" t="s">
        <v>452</v>
      </c>
      <c r="F46" s="43" t="s">
        <v>116</v>
      </c>
      <c r="G46" s="63"/>
      <c r="H46" s="60"/>
      <c r="I46" s="61"/>
      <c r="K46" s="47"/>
      <c r="L46" s="47"/>
      <c r="M46" s="47"/>
      <c r="N46" s="46"/>
      <c r="O46" s="46"/>
      <c r="P46" s="46"/>
      <c r="Q46" s="46"/>
      <c r="R46" s="46"/>
      <c r="S46" s="46"/>
      <c r="U46" s="65">
        <f t="shared" si="0"/>
        <v>0</v>
      </c>
    </row>
    <row r="47" spans="1:21" x14ac:dyDescent="0.25">
      <c r="A47" s="70" t="s">
        <v>117</v>
      </c>
      <c r="B47" s="54">
        <v>7</v>
      </c>
      <c r="C47" s="42" t="s">
        <v>118</v>
      </c>
      <c r="D47" s="42" t="s">
        <v>119</v>
      </c>
      <c r="E47" s="42" t="s">
        <v>120</v>
      </c>
      <c r="F47" s="42" t="s">
        <v>121</v>
      </c>
      <c r="G47" s="55"/>
      <c r="H47" s="60"/>
      <c r="I47" s="61"/>
      <c r="L47" s="58">
        <v>1</v>
      </c>
      <c r="M47" s="58">
        <v>1</v>
      </c>
      <c r="Q47" s="58">
        <v>1</v>
      </c>
      <c r="U47" s="59">
        <f t="shared" si="0"/>
        <v>0</v>
      </c>
    </row>
    <row r="48" spans="1:21" x14ac:dyDescent="0.25">
      <c r="A48" s="70" t="s">
        <v>122</v>
      </c>
      <c r="B48" s="54">
        <v>7</v>
      </c>
      <c r="C48" s="42" t="s">
        <v>123</v>
      </c>
      <c r="D48" s="42" t="s">
        <v>416</v>
      </c>
      <c r="E48" s="42" t="s">
        <v>39</v>
      </c>
      <c r="F48" s="42" t="s">
        <v>125</v>
      </c>
      <c r="G48" s="55"/>
      <c r="H48" s="60"/>
      <c r="I48" s="61"/>
      <c r="L48" s="58">
        <v>1</v>
      </c>
      <c r="M48" s="58">
        <v>1</v>
      </c>
      <c r="Q48" s="58">
        <v>1</v>
      </c>
      <c r="U48" s="59">
        <f t="shared" si="0"/>
        <v>0</v>
      </c>
    </row>
    <row r="49" spans="1:21" x14ac:dyDescent="0.25">
      <c r="A49" s="70" t="s">
        <v>12</v>
      </c>
      <c r="B49" s="54">
        <v>7</v>
      </c>
      <c r="C49" s="42" t="s">
        <v>126</v>
      </c>
      <c r="D49" s="42" t="s">
        <v>127</v>
      </c>
      <c r="E49" s="42" t="s">
        <v>39</v>
      </c>
      <c r="F49" s="42" t="s">
        <v>417</v>
      </c>
      <c r="G49" s="55">
        <v>1</v>
      </c>
      <c r="H49" s="60"/>
      <c r="I49" s="61"/>
      <c r="L49" s="66">
        <v>1</v>
      </c>
      <c r="M49" s="58">
        <v>1</v>
      </c>
      <c r="Q49" s="58">
        <v>1</v>
      </c>
      <c r="U49" s="59">
        <f t="shared" si="0"/>
        <v>0</v>
      </c>
    </row>
    <row r="50" spans="1:21" x14ac:dyDescent="0.25">
      <c r="A50" s="70" t="s">
        <v>15</v>
      </c>
      <c r="B50" s="54">
        <v>7</v>
      </c>
      <c r="C50" s="42" t="s">
        <v>129</v>
      </c>
      <c r="D50" s="42" t="s">
        <v>130</v>
      </c>
      <c r="E50" s="42" t="s">
        <v>39</v>
      </c>
      <c r="F50" s="42" t="s">
        <v>402</v>
      </c>
      <c r="G50" s="55">
        <v>1</v>
      </c>
      <c r="H50" s="60"/>
      <c r="I50" s="61"/>
      <c r="L50" s="66">
        <v>1</v>
      </c>
      <c r="M50" s="58">
        <v>1</v>
      </c>
      <c r="Q50" s="58">
        <v>1</v>
      </c>
      <c r="U50" s="59">
        <f t="shared" si="0"/>
        <v>0</v>
      </c>
    </row>
    <row r="51" spans="1:21" x14ac:dyDescent="0.25">
      <c r="A51" s="53" t="s">
        <v>93</v>
      </c>
      <c r="B51" s="54">
        <v>8</v>
      </c>
      <c r="C51" s="42" t="s">
        <v>133</v>
      </c>
      <c r="D51" s="42" t="s">
        <v>134</v>
      </c>
      <c r="E51" s="42" t="s">
        <v>54</v>
      </c>
      <c r="F51" s="42" t="s">
        <v>97</v>
      </c>
      <c r="G51" s="55"/>
      <c r="H51" s="60"/>
      <c r="I51" s="61"/>
      <c r="U51" s="59">
        <f t="shared" si="0"/>
        <v>0</v>
      </c>
    </row>
    <row r="52" spans="1:21" x14ac:dyDescent="0.25">
      <c r="A52" s="53" t="s">
        <v>98</v>
      </c>
      <c r="B52" s="54">
        <v>8</v>
      </c>
      <c r="C52" s="42" t="s">
        <v>135</v>
      </c>
      <c r="D52" s="42" t="s">
        <v>136</v>
      </c>
      <c r="E52" s="42" t="s">
        <v>39</v>
      </c>
      <c r="F52" s="42" t="s">
        <v>401</v>
      </c>
      <c r="G52" s="55"/>
      <c r="H52" s="60"/>
      <c r="I52" s="61"/>
      <c r="U52" s="59">
        <f t="shared" si="0"/>
        <v>0</v>
      </c>
    </row>
    <row r="53" spans="1:21" x14ac:dyDescent="0.25">
      <c r="A53" s="53" t="s">
        <v>51</v>
      </c>
      <c r="B53" s="54">
        <v>8</v>
      </c>
      <c r="C53" s="42" t="s">
        <v>102</v>
      </c>
      <c r="D53" s="42" t="s">
        <v>103</v>
      </c>
      <c r="E53" s="42" t="s">
        <v>34</v>
      </c>
      <c r="F53" s="42" t="s">
        <v>104</v>
      </c>
      <c r="G53" s="55"/>
      <c r="H53" s="60"/>
      <c r="I53" s="61"/>
      <c r="U53" s="59">
        <f t="shared" si="0"/>
        <v>0</v>
      </c>
    </row>
    <row r="54" spans="1:21" x14ac:dyDescent="0.25">
      <c r="A54" s="53" t="s">
        <v>105</v>
      </c>
      <c r="B54" s="54">
        <v>8</v>
      </c>
      <c r="C54" s="42" t="s">
        <v>106</v>
      </c>
      <c r="D54" s="42" t="s">
        <v>107</v>
      </c>
      <c r="E54" s="42" t="s">
        <v>54</v>
      </c>
      <c r="F54" s="42" t="s">
        <v>108</v>
      </c>
      <c r="G54" s="55"/>
      <c r="H54" s="60"/>
      <c r="I54" s="61"/>
      <c r="U54" s="59">
        <f t="shared" si="0"/>
        <v>0</v>
      </c>
    </row>
    <row r="55" spans="1:21" x14ac:dyDescent="0.25">
      <c r="A55" s="53" t="s">
        <v>109</v>
      </c>
      <c r="B55" s="54">
        <v>8</v>
      </c>
      <c r="C55" s="42" t="s">
        <v>137</v>
      </c>
      <c r="D55" s="42" t="s">
        <v>419</v>
      </c>
      <c r="E55" s="42" t="s">
        <v>452</v>
      </c>
      <c r="F55" s="42" t="s">
        <v>403</v>
      </c>
      <c r="G55" s="55"/>
      <c r="H55" s="60"/>
      <c r="I55" s="61"/>
      <c r="U55" s="59">
        <f t="shared" si="0"/>
        <v>0</v>
      </c>
    </row>
    <row r="56" spans="1:21" x14ac:dyDescent="0.25">
      <c r="A56" s="53" t="s">
        <v>109</v>
      </c>
      <c r="B56" s="54">
        <v>8</v>
      </c>
      <c r="C56" s="42" t="s">
        <v>357</v>
      </c>
      <c r="D56" s="42" t="s">
        <v>418</v>
      </c>
      <c r="E56" s="42" t="s">
        <v>452</v>
      </c>
      <c r="F56" s="42" t="s">
        <v>403</v>
      </c>
      <c r="G56" s="55">
        <v>2</v>
      </c>
      <c r="H56" s="60"/>
      <c r="I56" s="61"/>
      <c r="U56" s="59">
        <f t="shared" si="0"/>
        <v>2</v>
      </c>
    </row>
    <row r="57" spans="1:21" x14ac:dyDescent="0.25">
      <c r="A57" s="53" t="s">
        <v>113</v>
      </c>
      <c r="B57" s="54">
        <v>8</v>
      </c>
      <c r="C57" s="42" t="s">
        <v>140</v>
      </c>
      <c r="D57" s="42" t="s">
        <v>141</v>
      </c>
      <c r="E57" s="42" t="s">
        <v>452</v>
      </c>
      <c r="F57" s="42" t="s">
        <v>116</v>
      </c>
      <c r="G57" s="55">
        <v>2</v>
      </c>
      <c r="H57" s="60"/>
      <c r="I57" s="61"/>
      <c r="U57" s="59">
        <f t="shared" si="0"/>
        <v>2</v>
      </c>
    </row>
    <row r="58" spans="1:21" x14ac:dyDescent="0.25">
      <c r="A58" s="53" t="s">
        <v>113</v>
      </c>
      <c r="B58" s="54">
        <v>8</v>
      </c>
      <c r="C58" s="42" t="s">
        <v>359</v>
      </c>
      <c r="D58" s="42" t="s">
        <v>358</v>
      </c>
      <c r="E58" s="42" t="s">
        <v>452</v>
      </c>
      <c r="F58" s="42" t="s">
        <v>116</v>
      </c>
      <c r="G58" s="55">
        <v>3</v>
      </c>
      <c r="H58" s="60"/>
      <c r="I58" s="61"/>
      <c r="U58" s="59">
        <f t="shared" si="0"/>
        <v>3</v>
      </c>
    </row>
    <row r="59" spans="1:21" x14ac:dyDescent="0.25">
      <c r="A59" s="53" t="s">
        <v>117</v>
      </c>
      <c r="B59" s="54">
        <v>8</v>
      </c>
      <c r="C59" s="42" t="s">
        <v>142</v>
      </c>
      <c r="D59" s="42" t="s">
        <v>421</v>
      </c>
      <c r="E59" s="42" t="s">
        <v>39</v>
      </c>
      <c r="F59" s="42" t="s">
        <v>144</v>
      </c>
      <c r="G59" s="55">
        <v>2</v>
      </c>
      <c r="H59" s="60"/>
      <c r="I59" s="61"/>
      <c r="U59" s="59">
        <f t="shared" si="0"/>
        <v>2</v>
      </c>
    </row>
    <row r="60" spans="1:21" x14ac:dyDescent="0.25">
      <c r="A60" s="53" t="s">
        <v>122</v>
      </c>
      <c r="B60" s="54">
        <v>8</v>
      </c>
      <c r="C60" s="42" t="s">
        <v>145</v>
      </c>
      <c r="D60" s="42" t="s">
        <v>420</v>
      </c>
      <c r="E60" s="42" t="s">
        <v>39</v>
      </c>
      <c r="F60" s="42" t="s">
        <v>125</v>
      </c>
      <c r="G60" s="55">
        <v>2</v>
      </c>
      <c r="H60" s="60"/>
      <c r="I60" s="61"/>
      <c r="U60" s="59">
        <f t="shared" si="0"/>
        <v>2</v>
      </c>
    </row>
    <row r="61" spans="1:21" s="64" customFormat="1" x14ac:dyDescent="0.25">
      <c r="A61" s="62" t="s">
        <v>12</v>
      </c>
      <c r="B61" s="63">
        <v>8</v>
      </c>
      <c r="C61" s="43" t="s">
        <v>147</v>
      </c>
      <c r="D61" s="43" t="s">
        <v>148</v>
      </c>
      <c r="E61" s="43" t="s">
        <v>149</v>
      </c>
      <c r="F61" s="43" t="s">
        <v>150</v>
      </c>
      <c r="G61" s="63"/>
      <c r="H61" s="60"/>
      <c r="I61" s="61"/>
      <c r="K61" s="47"/>
      <c r="L61" s="47"/>
      <c r="M61" s="47"/>
      <c r="N61" s="46"/>
      <c r="O61" s="46"/>
      <c r="P61" s="46"/>
      <c r="Q61" s="46"/>
      <c r="R61" s="46"/>
      <c r="S61" s="46"/>
      <c r="U61" s="65">
        <f t="shared" si="0"/>
        <v>0</v>
      </c>
    </row>
    <row r="62" spans="1:21" x14ac:dyDescent="0.25">
      <c r="A62" s="53" t="s">
        <v>15</v>
      </c>
      <c r="B62" s="54">
        <v>8</v>
      </c>
      <c r="C62" s="42" t="s">
        <v>151</v>
      </c>
      <c r="D62" s="42" t="s">
        <v>152</v>
      </c>
      <c r="E62" s="42" t="s">
        <v>39</v>
      </c>
      <c r="F62" s="42" t="s">
        <v>402</v>
      </c>
      <c r="G62" s="55"/>
      <c r="H62" s="60"/>
      <c r="I62" s="61"/>
      <c r="U62" s="59">
        <f t="shared" si="0"/>
        <v>0</v>
      </c>
    </row>
    <row r="63" spans="1:21" x14ac:dyDescent="0.25">
      <c r="A63" s="53" t="s">
        <v>93</v>
      </c>
      <c r="B63" s="54">
        <v>9</v>
      </c>
      <c r="C63" s="42" t="s">
        <v>154</v>
      </c>
      <c r="D63" s="42" t="s">
        <v>155</v>
      </c>
      <c r="E63" s="42" t="s">
        <v>39</v>
      </c>
      <c r="F63" s="42" t="s">
        <v>445</v>
      </c>
      <c r="G63" s="55">
        <v>1</v>
      </c>
      <c r="H63" s="60"/>
      <c r="I63" s="61"/>
      <c r="K63" s="71">
        <v>1</v>
      </c>
      <c r="O63" s="58">
        <v>1</v>
      </c>
      <c r="U63" s="59">
        <f t="shared" si="0"/>
        <v>0</v>
      </c>
    </row>
    <row r="64" spans="1:21" x14ac:dyDescent="0.25">
      <c r="A64" s="53" t="s">
        <v>98</v>
      </c>
      <c r="B64" s="54">
        <v>9</v>
      </c>
      <c r="C64" s="42" t="s">
        <v>157</v>
      </c>
      <c r="D64" s="42" t="s">
        <v>158</v>
      </c>
      <c r="E64" s="42" t="s">
        <v>39</v>
      </c>
      <c r="F64" s="42" t="s">
        <v>401</v>
      </c>
      <c r="G64" s="55">
        <v>1</v>
      </c>
      <c r="H64" s="60"/>
      <c r="I64" s="61"/>
      <c r="K64" s="71">
        <v>1</v>
      </c>
      <c r="O64" s="58">
        <v>1</v>
      </c>
      <c r="U64" s="59">
        <f t="shared" si="0"/>
        <v>0</v>
      </c>
    </row>
    <row r="65" spans="1:21" x14ac:dyDescent="0.25">
      <c r="A65" s="53" t="s">
        <v>159</v>
      </c>
      <c r="B65" s="54">
        <v>9</v>
      </c>
      <c r="C65" s="42" t="s">
        <v>160</v>
      </c>
      <c r="D65" s="42" t="s">
        <v>423</v>
      </c>
      <c r="E65" s="42" t="s">
        <v>422</v>
      </c>
      <c r="F65" s="42" t="s">
        <v>163</v>
      </c>
      <c r="G65" s="55">
        <v>2</v>
      </c>
      <c r="H65" s="60"/>
      <c r="I65" s="61"/>
      <c r="K65" s="66">
        <v>1</v>
      </c>
      <c r="O65" s="75">
        <v>1</v>
      </c>
      <c r="U65" s="59">
        <f t="shared" ref="U65" si="1">+IF(G65-SUM(K65:S65)&lt;0,0,G65-SUM(K65:S65))</f>
        <v>0</v>
      </c>
    </row>
    <row r="66" spans="1:21" x14ac:dyDescent="0.25">
      <c r="A66" s="53" t="s">
        <v>159</v>
      </c>
      <c r="B66" s="54">
        <v>9</v>
      </c>
      <c r="C66" s="42" t="s">
        <v>160</v>
      </c>
      <c r="D66" s="42" t="s">
        <v>424</v>
      </c>
      <c r="E66" s="42" t="s">
        <v>422</v>
      </c>
      <c r="F66" s="42" t="s">
        <v>163</v>
      </c>
      <c r="G66" s="55">
        <v>2</v>
      </c>
      <c r="H66" s="60"/>
      <c r="I66" s="61"/>
      <c r="K66" s="66">
        <v>1</v>
      </c>
      <c r="O66" s="75">
        <v>1</v>
      </c>
      <c r="U66" s="59">
        <f t="shared" si="0"/>
        <v>0</v>
      </c>
    </row>
    <row r="67" spans="1:21" x14ac:dyDescent="0.25">
      <c r="A67" s="53" t="s">
        <v>109</v>
      </c>
      <c r="B67" s="54">
        <v>9</v>
      </c>
      <c r="C67" s="42" t="s">
        <v>164</v>
      </c>
      <c r="D67" s="42" t="s">
        <v>165</v>
      </c>
      <c r="E67" s="42" t="s">
        <v>452</v>
      </c>
      <c r="F67" s="42" t="s">
        <v>403</v>
      </c>
      <c r="G67" s="55">
        <v>1</v>
      </c>
      <c r="H67" s="60"/>
      <c r="I67" s="61"/>
      <c r="K67" s="71">
        <v>1</v>
      </c>
      <c r="O67" s="76">
        <v>1</v>
      </c>
      <c r="U67" s="59">
        <f t="shared" si="0"/>
        <v>0</v>
      </c>
    </row>
    <row r="68" spans="1:21" x14ac:dyDescent="0.25">
      <c r="A68" s="53" t="s">
        <v>113</v>
      </c>
      <c r="B68" s="54">
        <v>9</v>
      </c>
      <c r="C68" s="42" t="s">
        <v>166</v>
      </c>
      <c r="D68" s="42" t="s">
        <v>167</v>
      </c>
      <c r="E68" s="42" t="s">
        <v>39</v>
      </c>
      <c r="F68" s="42" t="s">
        <v>168</v>
      </c>
      <c r="G68" s="55">
        <v>1</v>
      </c>
      <c r="H68" s="60"/>
      <c r="I68" s="61"/>
      <c r="K68" s="71">
        <v>1</v>
      </c>
      <c r="O68" s="76">
        <v>1</v>
      </c>
      <c r="U68" s="59">
        <f t="shared" si="0"/>
        <v>0</v>
      </c>
    </row>
    <row r="69" spans="1:21" x14ac:dyDescent="0.25">
      <c r="A69" s="53" t="s">
        <v>117</v>
      </c>
      <c r="B69" s="54">
        <v>9</v>
      </c>
      <c r="C69" s="42" t="s">
        <v>169</v>
      </c>
      <c r="D69" s="42" t="s">
        <v>425</v>
      </c>
      <c r="E69" s="42" t="s">
        <v>71</v>
      </c>
      <c r="F69" s="42" t="s">
        <v>72</v>
      </c>
      <c r="G69" s="55">
        <v>4</v>
      </c>
      <c r="H69" s="60"/>
      <c r="I69" s="61"/>
      <c r="K69" s="71">
        <v>1</v>
      </c>
      <c r="O69" s="75">
        <v>1</v>
      </c>
      <c r="U69" s="59">
        <f t="shared" si="0"/>
        <v>2</v>
      </c>
    </row>
    <row r="70" spans="1:21" x14ac:dyDescent="0.25">
      <c r="A70" s="53" t="s">
        <v>117</v>
      </c>
      <c r="B70" s="54">
        <v>9</v>
      </c>
      <c r="C70" s="42" t="s">
        <v>360</v>
      </c>
      <c r="D70" s="42" t="s">
        <v>361</v>
      </c>
      <c r="E70" s="42" t="s">
        <v>71</v>
      </c>
      <c r="F70" s="42" t="s">
        <v>72</v>
      </c>
      <c r="G70" s="55">
        <v>4</v>
      </c>
      <c r="H70" s="60"/>
      <c r="I70" s="61"/>
      <c r="K70" s="71">
        <v>1</v>
      </c>
      <c r="O70" s="75">
        <v>1</v>
      </c>
      <c r="U70" s="59">
        <f t="shared" si="0"/>
        <v>2</v>
      </c>
    </row>
    <row r="71" spans="1:21" x14ac:dyDescent="0.25">
      <c r="A71" s="53" t="s">
        <v>117</v>
      </c>
      <c r="B71" s="54">
        <v>9</v>
      </c>
      <c r="C71" s="42" t="s">
        <v>363</v>
      </c>
      <c r="D71" s="42" t="s">
        <v>362</v>
      </c>
      <c r="E71" s="42" t="s">
        <v>71</v>
      </c>
      <c r="F71" s="42" t="s">
        <v>72</v>
      </c>
      <c r="G71" s="55">
        <v>3</v>
      </c>
      <c r="H71" s="60"/>
      <c r="I71" s="61"/>
      <c r="K71" s="71">
        <v>1</v>
      </c>
      <c r="O71" s="75">
        <v>1</v>
      </c>
      <c r="U71" s="59">
        <f t="shared" si="0"/>
        <v>1</v>
      </c>
    </row>
    <row r="72" spans="1:21" x14ac:dyDescent="0.25">
      <c r="A72" s="53" t="s">
        <v>122</v>
      </c>
      <c r="B72" s="54">
        <v>9</v>
      </c>
      <c r="C72" s="42" t="s">
        <v>171</v>
      </c>
      <c r="D72" s="42" t="s">
        <v>172</v>
      </c>
      <c r="E72" s="42" t="s">
        <v>452</v>
      </c>
      <c r="F72" s="42" t="s">
        <v>173</v>
      </c>
      <c r="G72" s="55">
        <v>2</v>
      </c>
      <c r="H72" s="60"/>
      <c r="I72" s="61"/>
      <c r="K72" s="71">
        <v>1</v>
      </c>
      <c r="O72" s="75">
        <v>1</v>
      </c>
      <c r="U72" s="59">
        <f t="shared" si="0"/>
        <v>0</v>
      </c>
    </row>
    <row r="73" spans="1:21" x14ac:dyDescent="0.25">
      <c r="A73" s="53" t="s">
        <v>12</v>
      </c>
      <c r="B73" s="54">
        <v>9</v>
      </c>
      <c r="C73" s="42" t="s">
        <v>174</v>
      </c>
      <c r="D73" s="42" t="s">
        <v>175</v>
      </c>
      <c r="E73" s="42" t="s">
        <v>452</v>
      </c>
      <c r="F73" s="42" t="s">
        <v>404</v>
      </c>
      <c r="G73" s="55">
        <v>1</v>
      </c>
      <c r="H73" s="60"/>
      <c r="I73" s="61"/>
      <c r="K73" s="71">
        <v>1</v>
      </c>
      <c r="O73" s="76">
        <v>1</v>
      </c>
      <c r="U73" s="59">
        <f t="shared" si="0"/>
        <v>0</v>
      </c>
    </row>
    <row r="74" spans="1:21" x14ac:dyDescent="0.25">
      <c r="A74" s="62" t="s">
        <v>15</v>
      </c>
      <c r="B74" s="63">
        <v>9</v>
      </c>
      <c r="C74" s="43" t="s">
        <v>177</v>
      </c>
      <c r="D74" s="43" t="s">
        <v>178</v>
      </c>
      <c r="E74" s="43" t="s">
        <v>39</v>
      </c>
      <c r="F74" s="43" t="s">
        <v>444</v>
      </c>
      <c r="G74" s="63"/>
      <c r="H74" s="68">
        <f>SUM(G41:G74)</f>
        <v>35</v>
      </c>
      <c r="I74" s="69">
        <f>104+10+10+10+10</f>
        <v>144</v>
      </c>
      <c r="U74" s="65">
        <f t="shared" si="0"/>
        <v>0</v>
      </c>
    </row>
    <row r="75" spans="1:21" x14ac:dyDescent="0.25">
      <c r="A75" s="53" t="s">
        <v>180</v>
      </c>
      <c r="B75" s="54">
        <v>10</v>
      </c>
      <c r="C75" s="42" t="s">
        <v>182</v>
      </c>
      <c r="D75" s="42" t="s">
        <v>442</v>
      </c>
      <c r="E75" s="42" t="s">
        <v>39</v>
      </c>
      <c r="F75" s="42" t="s">
        <v>441</v>
      </c>
      <c r="G75" s="55">
        <v>2</v>
      </c>
      <c r="H75" s="56"/>
      <c r="I75" s="57"/>
      <c r="P75" s="75">
        <v>1</v>
      </c>
      <c r="U75" s="59">
        <f t="shared" si="0"/>
        <v>1</v>
      </c>
    </row>
    <row r="76" spans="1:21" x14ac:dyDescent="0.25">
      <c r="A76" s="53" t="s">
        <v>180</v>
      </c>
      <c r="B76" s="54">
        <v>10</v>
      </c>
      <c r="C76" s="42" t="s">
        <v>182</v>
      </c>
      <c r="D76" s="42" t="s">
        <v>443</v>
      </c>
      <c r="E76" s="42" t="s">
        <v>39</v>
      </c>
      <c r="F76" s="42" t="s">
        <v>441</v>
      </c>
      <c r="G76" s="55">
        <v>1</v>
      </c>
      <c r="H76" s="60"/>
      <c r="I76" s="61"/>
      <c r="P76" s="75">
        <v>1</v>
      </c>
      <c r="U76" s="59">
        <f t="shared" si="0"/>
        <v>0</v>
      </c>
    </row>
    <row r="77" spans="1:21" x14ac:dyDescent="0.25">
      <c r="A77" s="53" t="s">
        <v>180</v>
      </c>
      <c r="B77" s="54">
        <v>10</v>
      </c>
      <c r="C77" s="42" t="s">
        <v>369</v>
      </c>
      <c r="D77" s="42" t="s">
        <v>454</v>
      </c>
      <c r="E77" s="42" t="s">
        <v>39</v>
      </c>
      <c r="F77" s="42" t="s">
        <v>441</v>
      </c>
      <c r="G77" s="55">
        <v>1</v>
      </c>
      <c r="H77" s="60"/>
      <c r="I77" s="61"/>
      <c r="P77" s="75">
        <v>1</v>
      </c>
      <c r="U77" s="59">
        <f t="shared" si="0"/>
        <v>0</v>
      </c>
    </row>
    <row r="78" spans="1:21" x14ac:dyDescent="0.25">
      <c r="A78" s="53" t="s">
        <v>184</v>
      </c>
      <c r="B78" s="54">
        <v>10</v>
      </c>
      <c r="C78" s="42" t="s">
        <v>185</v>
      </c>
      <c r="D78" s="42" t="s">
        <v>186</v>
      </c>
      <c r="E78" s="42" t="s">
        <v>54</v>
      </c>
      <c r="F78" s="42" t="s">
        <v>108</v>
      </c>
      <c r="G78" s="55"/>
      <c r="H78" s="60"/>
      <c r="I78" s="61"/>
      <c r="U78" s="59">
        <f t="shared" si="0"/>
        <v>0</v>
      </c>
    </row>
    <row r="79" spans="1:21" x14ac:dyDescent="0.25">
      <c r="A79" s="53" t="s">
        <v>187</v>
      </c>
      <c r="B79" s="54">
        <v>10</v>
      </c>
      <c r="C79" s="42" t="s">
        <v>188</v>
      </c>
      <c r="D79" s="42" t="s">
        <v>189</v>
      </c>
      <c r="E79" s="42" t="s">
        <v>39</v>
      </c>
      <c r="F79" s="42" t="s">
        <v>190</v>
      </c>
      <c r="G79" s="55"/>
      <c r="H79" s="60"/>
      <c r="I79" s="61"/>
      <c r="U79" s="59">
        <f t="shared" ref="U79:U128" si="2">+IF(G79-SUM(K79:S79)&lt;0,0,G79-SUM(K79:S79))</f>
        <v>0</v>
      </c>
    </row>
    <row r="80" spans="1:21" x14ac:dyDescent="0.25">
      <c r="A80" s="53" t="s">
        <v>191</v>
      </c>
      <c r="B80" s="54">
        <v>10</v>
      </c>
      <c r="C80" s="42" t="s">
        <v>192</v>
      </c>
      <c r="D80" s="42" t="s">
        <v>193</v>
      </c>
      <c r="E80" s="42" t="s">
        <v>39</v>
      </c>
      <c r="F80" s="42" t="s">
        <v>194</v>
      </c>
      <c r="G80" s="55">
        <v>1</v>
      </c>
      <c r="H80" s="60"/>
      <c r="I80" s="61"/>
      <c r="P80" s="75">
        <v>1</v>
      </c>
      <c r="U80" s="59">
        <f t="shared" si="2"/>
        <v>0</v>
      </c>
    </row>
    <row r="81" spans="1:21" x14ac:dyDescent="0.25">
      <c r="A81" s="53" t="s">
        <v>195</v>
      </c>
      <c r="B81" s="54">
        <v>10</v>
      </c>
      <c r="C81" s="42" t="s">
        <v>196</v>
      </c>
      <c r="D81" s="42" t="s">
        <v>197</v>
      </c>
      <c r="E81" s="42" t="s">
        <v>39</v>
      </c>
      <c r="F81" s="42" t="s">
        <v>198</v>
      </c>
      <c r="G81" s="55">
        <v>1</v>
      </c>
      <c r="H81" s="60"/>
      <c r="I81" s="61"/>
      <c r="P81" s="75">
        <v>1</v>
      </c>
      <c r="U81" s="59">
        <f t="shared" si="2"/>
        <v>0</v>
      </c>
    </row>
    <row r="82" spans="1:21" x14ac:dyDescent="0.25">
      <c r="A82" s="53" t="s">
        <v>199</v>
      </c>
      <c r="B82" s="54">
        <v>10</v>
      </c>
      <c r="C82" s="42" t="s">
        <v>200</v>
      </c>
      <c r="D82" s="42" t="s">
        <v>201</v>
      </c>
      <c r="E82" s="42" t="s">
        <v>39</v>
      </c>
      <c r="F82" s="42" t="s">
        <v>426</v>
      </c>
      <c r="G82" s="55">
        <v>1</v>
      </c>
      <c r="H82" s="60"/>
      <c r="I82" s="61"/>
      <c r="P82" s="75">
        <v>1</v>
      </c>
      <c r="U82" s="59">
        <f t="shared" si="2"/>
        <v>0</v>
      </c>
    </row>
    <row r="83" spans="1:21" x14ac:dyDescent="0.25">
      <c r="A83" s="53" t="s">
        <v>199</v>
      </c>
      <c r="B83" s="54">
        <v>10</v>
      </c>
      <c r="C83" s="42" t="s">
        <v>203</v>
      </c>
      <c r="D83" s="42" t="s">
        <v>204</v>
      </c>
      <c r="E83" s="42" t="s">
        <v>34</v>
      </c>
      <c r="F83" s="42" t="s">
        <v>427</v>
      </c>
      <c r="G83" s="55">
        <v>1</v>
      </c>
      <c r="H83" s="60"/>
      <c r="I83" s="61"/>
      <c r="P83" s="75">
        <v>1</v>
      </c>
      <c r="U83" s="59">
        <f t="shared" si="2"/>
        <v>0</v>
      </c>
    </row>
    <row r="84" spans="1:21" x14ac:dyDescent="0.25">
      <c r="A84" s="53" t="s">
        <v>206</v>
      </c>
      <c r="B84" s="54">
        <v>10</v>
      </c>
      <c r="C84" s="42" t="s">
        <v>207</v>
      </c>
      <c r="D84" s="42" t="s">
        <v>208</v>
      </c>
      <c r="E84" s="42" t="s">
        <v>34</v>
      </c>
      <c r="F84" s="42" t="s">
        <v>405</v>
      </c>
      <c r="G84" s="55"/>
      <c r="H84" s="60"/>
      <c r="I84" s="61"/>
      <c r="U84" s="59">
        <f t="shared" si="2"/>
        <v>0</v>
      </c>
    </row>
    <row r="85" spans="1:21" x14ac:dyDescent="0.25">
      <c r="A85" s="53" t="s">
        <v>210</v>
      </c>
      <c r="B85" s="54">
        <v>10</v>
      </c>
      <c r="C85" s="42" t="s">
        <v>211</v>
      </c>
      <c r="D85" s="42" t="s">
        <v>212</v>
      </c>
      <c r="E85" s="42" t="s">
        <v>34</v>
      </c>
      <c r="F85" s="42" t="s">
        <v>213</v>
      </c>
      <c r="G85" s="55"/>
      <c r="H85" s="60"/>
      <c r="I85" s="61"/>
      <c r="U85" s="59">
        <f t="shared" si="2"/>
        <v>0</v>
      </c>
    </row>
    <row r="86" spans="1:21" x14ac:dyDescent="0.25">
      <c r="A86" s="53" t="s">
        <v>214</v>
      </c>
      <c r="B86" s="54">
        <v>10</v>
      </c>
      <c r="C86" s="42" t="s">
        <v>215</v>
      </c>
      <c r="D86" s="42" t="s">
        <v>216</v>
      </c>
      <c r="E86" s="42" t="s">
        <v>34</v>
      </c>
      <c r="F86" s="42" t="s">
        <v>217</v>
      </c>
      <c r="G86" s="55"/>
      <c r="H86" s="60"/>
      <c r="I86" s="61"/>
      <c r="U86" s="59">
        <f t="shared" si="2"/>
        <v>0</v>
      </c>
    </row>
    <row r="87" spans="1:21" x14ac:dyDescent="0.25">
      <c r="A87" s="53" t="s">
        <v>218</v>
      </c>
      <c r="B87" s="54">
        <v>10</v>
      </c>
      <c r="C87" s="42" t="s">
        <v>219</v>
      </c>
      <c r="D87" s="42" t="s">
        <v>220</v>
      </c>
      <c r="E87" s="42" t="s">
        <v>39</v>
      </c>
      <c r="F87" s="42" t="s">
        <v>406</v>
      </c>
      <c r="G87" s="55"/>
      <c r="H87" s="60"/>
      <c r="I87" s="61"/>
      <c r="U87" s="59">
        <f t="shared" si="2"/>
        <v>0</v>
      </c>
    </row>
    <row r="88" spans="1:21" x14ac:dyDescent="0.25">
      <c r="A88" s="53" t="s">
        <v>222</v>
      </c>
      <c r="B88" s="54">
        <v>10</v>
      </c>
      <c r="C88" s="42" t="s">
        <v>223</v>
      </c>
      <c r="D88" s="42" t="s">
        <v>224</v>
      </c>
      <c r="E88" s="42" t="s">
        <v>452</v>
      </c>
      <c r="F88" s="42" t="s">
        <v>225</v>
      </c>
      <c r="G88" s="55">
        <v>1</v>
      </c>
      <c r="H88" s="60"/>
      <c r="I88" s="61"/>
      <c r="U88" s="59">
        <f t="shared" si="2"/>
        <v>1</v>
      </c>
    </row>
    <row r="89" spans="1:21" x14ac:dyDescent="0.25">
      <c r="A89" s="53" t="s">
        <v>222</v>
      </c>
      <c r="B89" s="54">
        <v>10</v>
      </c>
      <c r="C89" s="42" t="s">
        <v>365</v>
      </c>
      <c r="D89" s="42" t="s">
        <v>364</v>
      </c>
      <c r="E89" s="42" t="s">
        <v>452</v>
      </c>
      <c r="F89" s="42" t="s">
        <v>225</v>
      </c>
      <c r="G89" s="55">
        <v>1</v>
      </c>
      <c r="H89" s="60"/>
      <c r="I89" s="61"/>
      <c r="U89" s="59">
        <f t="shared" si="2"/>
        <v>1</v>
      </c>
    </row>
    <row r="90" spans="1:21" s="64" customFormat="1" x14ac:dyDescent="0.25">
      <c r="A90" s="62" t="s">
        <v>226</v>
      </c>
      <c r="B90" s="63">
        <v>10</v>
      </c>
      <c r="C90" s="43" t="s">
        <v>227</v>
      </c>
      <c r="D90" s="43" t="s">
        <v>228</v>
      </c>
      <c r="E90" s="43" t="s">
        <v>34</v>
      </c>
      <c r="F90" s="43" t="s">
        <v>446</v>
      </c>
      <c r="G90" s="63"/>
      <c r="H90" s="60"/>
      <c r="I90" s="61"/>
      <c r="K90" s="47"/>
      <c r="L90" s="47"/>
      <c r="M90" s="47"/>
      <c r="N90" s="46"/>
      <c r="O90" s="46"/>
      <c r="P90" s="46"/>
      <c r="Q90" s="46"/>
      <c r="R90" s="46"/>
      <c r="S90" s="46"/>
      <c r="U90" s="65">
        <f t="shared" si="2"/>
        <v>0</v>
      </c>
    </row>
    <row r="91" spans="1:21" x14ac:dyDescent="0.25">
      <c r="A91" s="53" t="s">
        <v>428</v>
      </c>
      <c r="B91" s="54">
        <v>10</v>
      </c>
      <c r="C91" s="42" t="s">
        <v>231</v>
      </c>
      <c r="D91" s="42" t="s">
        <v>232</v>
      </c>
      <c r="E91" s="42" t="s">
        <v>39</v>
      </c>
      <c r="F91" s="42" t="s">
        <v>407</v>
      </c>
      <c r="G91" s="55"/>
      <c r="H91" s="60"/>
      <c r="I91" s="61"/>
      <c r="U91" s="59">
        <f t="shared" si="2"/>
        <v>0</v>
      </c>
    </row>
    <row r="92" spans="1:21" x14ac:dyDescent="0.25">
      <c r="A92" s="53" t="s">
        <v>234</v>
      </c>
      <c r="B92" s="54">
        <v>10</v>
      </c>
      <c r="C92" s="42" t="s">
        <v>235</v>
      </c>
      <c r="D92" s="42" t="s">
        <v>236</v>
      </c>
      <c r="E92" s="42" t="s">
        <v>39</v>
      </c>
      <c r="F92" s="42" t="s">
        <v>402</v>
      </c>
      <c r="G92" s="55"/>
      <c r="H92" s="60"/>
      <c r="I92" s="61"/>
      <c r="U92" s="59">
        <f t="shared" si="2"/>
        <v>0</v>
      </c>
    </row>
    <row r="93" spans="1:21" x14ac:dyDescent="0.25">
      <c r="A93" s="53" t="s">
        <v>237</v>
      </c>
      <c r="B93" s="54">
        <v>10</v>
      </c>
      <c r="C93" s="42" t="s">
        <v>238</v>
      </c>
      <c r="D93" s="42" t="s">
        <v>239</v>
      </c>
      <c r="E93" s="42" t="s">
        <v>54</v>
      </c>
      <c r="F93" s="42" t="s">
        <v>402</v>
      </c>
      <c r="G93" s="55"/>
      <c r="H93" s="60"/>
      <c r="I93" s="61"/>
      <c r="U93" s="59">
        <f t="shared" si="2"/>
        <v>0</v>
      </c>
    </row>
    <row r="94" spans="1:21" s="64" customFormat="1" x14ac:dyDescent="0.25">
      <c r="A94" s="62" t="s">
        <v>240</v>
      </c>
      <c r="B94" s="63">
        <v>10</v>
      </c>
      <c r="C94" s="43" t="s">
        <v>241</v>
      </c>
      <c r="D94" s="43" t="s">
        <v>242</v>
      </c>
      <c r="E94" s="43" t="s">
        <v>39</v>
      </c>
      <c r="F94" s="43" t="s">
        <v>243</v>
      </c>
      <c r="G94" s="63"/>
      <c r="H94" s="60"/>
      <c r="I94" s="61"/>
      <c r="K94" s="47"/>
      <c r="L94" s="47"/>
      <c r="M94" s="47"/>
      <c r="N94" s="46"/>
      <c r="O94" s="46"/>
      <c r="P94" s="46"/>
      <c r="Q94" s="46"/>
      <c r="R94" s="46"/>
      <c r="S94" s="46"/>
      <c r="U94" s="65">
        <f t="shared" si="2"/>
        <v>0</v>
      </c>
    </row>
    <row r="95" spans="1:21" x14ac:dyDescent="0.25">
      <c r="A95" s="53" t="s">
        <v>244</v>
      </c>
      <c r="B95" s="54">
        <v>10</v>
      </c>
      <c r="C95" s="42" t="s">
        <v>245</v>
      </c>
      <c r="D95" s="42" t="s">
        <v>246</v>
      </c>
      <c r="E95" s="42" t="s">
        <v>247</v>
      </c>
      <c r="F95" s="42" t="s">
        <v>447</v>
      </c>
      <c r="G95" s="55"/>
      <c r="H95" s="60"/>
      <c r="I95" s="61"/>
      <c r="U95" s="59">
        <f t="shared" si="2"/>
        <v>0</v>
      </c>
    </row>
    <row r="96" spans="1:21" x14ac:dyDescent="0.25">
      <c r="A96" s="53" t="s">
        <v>244</v>
      </c>
      <c r="B96" s="54">
        <v>11</v>
      </c>
      <c r="C96" s="42" t="s">
        <v>245</v>
      </c>
      <c r="D96" s="42" t="s">
        <v>246</v>
      </c>
      <c r="E96" s="42" t="s">
        <v>247</v>
      </c>
      <c r="F96" s="42" t="s">
        <v>447</v>
      </c>
      <c r="G96" s="55"/>
      <c r="H96" s="60"/>
      <c r="I96" s="61"/>
      <c r="U96" s="59">
        <f t="shared" si="2"/>
        <v>0</v>
      </c>
    </row>
    <row r="97" spans="1:21" x14ac:dyDescent="0.25">
      <c r="A97" s="53" t="s">
        <v>250</v>
      </c>
      <c r="B97" s="54">
        <v>11</v>
      </c>
      <c r="C97" s="42" t="s">
        <v>251</v>
      </c>
      <c r="D97" s="42" t="s">
        <v>430</v>
      </c>
      <c r="E97" s="42" t="s">
        <v>39</v>
      </c>
      <c r="F97" s="42" t="s">
        <v>429</v>
      </c>
      <c r="G97" s="55">
        <v>1</v>
      </c>
      <c r="H97" s="60"/>
      <c r="I97" s="61"/>
      <c r="U97" s="59">
        <f t="shared" si="2"/>
        <v>1</v>
      </c>
    </row>
    <row r="98" spans="1:21" x14ac:dyDescent="0.25">
      <c r="A98" s="53" t="s">
        <v>184</v>
      </c>
      <c r="B98" s="54">
        <v>11</v>
      </c>
      <c r="C98" s="42" t="s">
        <v>253</v>
      </c>
      <c r="D98" s="42" t="s">
        <v>254</v>
      </c>
      <c r="E98" s="42" t="s">
        <v>54</v>
      </c>
      <c r="F98" s="42" t="s">
        <v>108</v>
      </c>
      <c r="G98" s="55"/>
      <c r="H98" s="60"/>
      <c r="I98" s="61"/>
      <c r="U98" s="59">
        <f t="shared" si="2"/>
        <v>0</v>
      </c>
    </row>
    <row r="99" spans="1:21" x14ac:dyDescent="0.25">
      <c r="A99" s="53" t="s">
        <v>255</v>
      </c>
      <c r="B99" s="54">
        <v>11</v>
      </c>
      <c r="C99" s="42" t="s">
        <v>256</v>
      </c>
      <c r="D99" s="42" t="s">
        <v>257</v>
      </c>
      <c r="E99" s="42" t="s">
        <v>39</v>
      </c>
      <c r="F99" s="42" t="s">
        <v>190</v>
      </c>
      <c r="G99" s="55"/>
      <c r="H99" s="60"/>
      <c r="I99" s="61"/>
      <c r="U99" s="59">
        <f t="shared" si="2"/>
        <v>0</v>
      </c>
    </row>
    <row r="100" spans="1:21" x14ac:dyDescent="0.25">
      <c r="A100" s="53" t="s">
        <v>195</v>
      </c>
      <c r="B100" s="54">
        <v>11</v>
      </c>
      <c r="C100" s="42" t="s">
        <v>258</v>
      </c>
      <c r="D100" s="42" t="s">
        <v>372</v>
      </c>
      <c r="E100" s="42" t="s">
        <v>39</v>
      </c>
      <c r="F100" s="42" t="s">
        <v>198</v>
      </c>
      <c r="G100" s="55">
        <v>1</v>
      </c>
      <c r="H100" s="60"/>
      <c r="I100" s="61"/>
      <c r="U100" s="59">
        <f t="shared" si="2"/>
        <v>1</v>
      </c>
    </row>
    <row r="101" spans="1:21" x14ac:dyDescent="0.25">
      <c r="A101" s="53" t="s">
        <v>259</v>
      </c>
      <c r="B101" s="54">
        <v>11</v>
      </c>
      <c r="C101" s="42" t="s">
        <v>260</v>
      </c>
      <c r="D101" s="42" t="s">
        <v>373</v>
      </c>
      <c r="E101" s="42" t="s">
        <v>39</v>
      </c>
      <c r="F101" s="42" t="s">
        <v>431</v>
      </c>
      <c r="G101" s="55">
        <v>1</v>
      </c>
      <c r="H101" s="60"/>
      <c r="I101" s="61"/>
      <c r="U101" s="59">
        <f t="shared" si="2"/>
        <v>1</v>
      </c>
    </row>
    <row r="102" spans="1:21" x14ac:dyDescent="0.25">
      <c r="A102" s="53" t="s">
        <v>259</v>
      </c>
      <c r="B102" s="54">
        <v>11</v>
      </c>
      <c r="C102" s="42" t="s">
        <v>261</v>
      </c>
      <c r="D102" s="42" t="s">
        <v>374</v>
      </c>
      <c r="E102" s="42" t="s">
        <v>39</v>
      </c>
      <c r="F102" s="42" t="s">
        <v>432</v>
      </c>
      <c r="G102" s="55">
        <v>1</v>
      </c>
      <c r="H102" s="60"/>
      <c r="I102" s="61"/>
      <c r="U102" s="59">
        <f t="shared" si="2"/>
        <v>1</v>
      </c>
    </row>
    <row r="103" spans="1:21" x14ac:dyDescent="0.25">
      <c r="A103" s="53" t="s">
        <v>206</v>
      </c>
      <c r="B103" s="54">
        <v>11</v>
      </c>
      <c r="C103" s="42" t="s">
        <v>262</v>
      </c>
      <c r="D103" s="42" t="s">
        <v>263</v>
      </c>
      <c r="E103" s="42" t="s">
        <v>34</v>
      </c>
      <c r="F103" s="42" t="s">
        <v>405</v>
      </c>
      <c r="G103" s="55"/>
      <c r="H103" s="60"/>
      <c r="I103" s="61"/>
      <c r="U103" s="59">
        <f t="shared" si="2"/>
        <v>0</v>
      </c>
    </row>
    <row r="104" spans="1:21" x14ac:dyDescent="0.25">
      <c r="A104" s="53" t="s">
        <v>264</v>
      </c>
      <c r="B104" s="54">
        <v>11</v>
      </c>
      <c r="C104" s="42" t="s">
        <v>265</v>
      </c>
      <c r="D104" s="42" t="s">
        <v>266</v>
      </c>
      <c r="E104" s="42" t="s">
        <v>39</v>
      </c>
      <c r="F104" s="42" t="s">
        <v>267</v>
      </c>
      <c r="G104" s="55"/>
      <c r="H104" s="60"/>
      <c r="I104" s="61"/>
      <c r="U104" s="59">
        <f t="shared" si="2"/>
        <v>0</v>
      </c>
    </row>
    <row r="105" spans="1:21" x14ac:dyDescent="0.25">
      <c r="A105" s="53" t="s">
        <v>433</v>
      </c>
      <c r="B105" s="54">
        <v>11</v>
      </c>
      <c r="C105" s="42" t="s">
        <v>269</v>
      </c>
      <c r="D105" s="42" t="s">
        <v>270</v>
      </c>
      <c r="E105" s="42" t="s">
        <v>34</v>
      </c>
      <c r="F105" s="42" t="s">
        <v>271</v>
      </c>
      <c r="G105" s="55"/>
      <c r="H105" s="60"/>
      <c r="I105" s="61"/>
      <c r="U105" s="59">
        <f t="shared" si="2"/>
        <v>0</v>
      </c>
    </row>
    <row r="106" spans="1:21" x14ac:dyDescent="0.25">
      <c r="A106" s="53" t="s">
        <v>272</v>
      </c>
      <c r="B106" s="54">
        <v>11</v>
      </c>
      <c r="C106" s="42" t="s">
        <v>273</v>
      </c>
      <c r="D106" s="42" t="s">
        <v>274</v>
      </c>
      <c r="E106" s="42" t="s">
        <v>39</v>
      </c>
      <c r="F106" s="42" t="s">
        <v>406</v>
      </c>
      <c r="G106" s="55"/>
      <c r="H106" s="60"/>
      <c r="I106" s="61"/>
      <c r="U106" s="59">
        <f t="shared" si="2"/>
        <v>0</v>
      </c>
    </row>
    <row r="107" spans="1:21" x14ac:dyDescent="0.25">
      <c r="A107" s="53" t="s">
        <v>222</v>
      </c>
      <c r="B107" s="54">
        <v>11</v>
      </c>
      <c r="C107" s="42" t="s">
        <v>275</v>
      </c>
      <c r="D107" s="42" t="s">
        <v>276</v>
      </c>
      <c r="E107" s="42" t="s">
        <v>452</v>
      </c>
      <c r="F107" s="42" t="s">
        <v>277</v>
      </c>
      <c r="G107" s="55">
        <v>1</v>
      </c>
      <c r="H107" s="60"/>
      <c r="I107" s="61"/>
      <c r="U107" s="59">
        <f t="shared" si="2"/>
        <v>1</v>
      </c>
    </row>
    <row r="108" spans="1:21" x14ac:dyDescent="0.25">
      <c r="A108" s="53" t="s">
        <v>222</v>
      </c>
      <c r="B108" s="54">
        <v>11</v>
      </c>
      <c r="C108" s="42" t="s">
        <v>370</v>
      </c>
      <c r="D108" s="42" t="s">
        <v>371</v>
      </c>
      <c r="E108" s="42" t="s">
        <v>452</v>
      </c>
      <c r="F108" s="42" t="s">
        <v>277</v>
      </c>
      <c r="G108" s="55">
        <v>1</v>
      </c>
      <c r="H108" s="60"/>
      <c r="I108" s="61"/>
      <c r="U108" s="59">
        <f t="shared" si="2"/>
        <v>1</v>
      </c>
    </row>
    <row r="109" spans="1:21" x14ac:dyDescent="0.25">
      <c r="A109" s="53" t="s">
        <v>278</v>
      </c>
      <c r="B109" s="54">
        <v>11</v>
      </c>
      <c r="C109" s="42" t="s">
        <v>279</v>
      </c>
      <c r="D109" s="42" t="s">
        <v>280</v>
      </c>
      <c r="E109" s="42" t="s">
        <v>54</v>
      </c>
      <c r="F109" s="42" t="s">
        <v>408</v>
      </c>
      <c r="G109" s="55"/>
      <c r="H109" s="60"/>
      <c r="I109" s="61"/>
      <c r="U109" s="59">
        <f t="shared" si="2"/>
        <v>0</v>
      </c>
    </row>
    <row r="110" spans="1:21" x14ac:dyDescent="0.25">
      <c r="A110" s="53" t="s">
        <v>226</v>
      </c>
      <c r="B110" s="54">
        <v>11</v>
      </c>
      <c r="C110" s="42" t="s">
        <v>282</v>
      </c>
      <c r="D110" s="42" t="s">
        <v>283</v>
      </c>
      <c r="E110" s="42" t="s">
        <v>34</v>
      </c>
      <c r="F110" s="42" t="s">
        <v>284</v>
      </c>
      <c r="G110" s="55"/>
      <c r="H110" s="60"/>
      <c r="I110" s="61"/>
      <c r="U110" s="59">
        <f t="shared" si="2"/>
        <v>0</v>
      </c>
    </row>
    <row r="111" spans="1:21" ht="22.5" x14ac:dyDescent="0.25">
      <c r="A111" s="53" t="s">
        <v>439</v>
      </c>
      <c r="B111" s="54">
        <v>11</v>
      </c>
      <c r="C111" s="42" t="s">
        <v>286</v>
      </c>
      <c r="D111" s="42" t="s">
        <v>287</v>
      </c>
      <c r="E111" s="42" t="s">
        <v>39</v>
      </c>
      <c r="F111" s="42" t="s">
        <v>440</v>
      </c>
      <c r="G111" s="55"/>
      <c r="H111" s="60"/>
      <c r="I111" s="61"/>
      <c r="U111" s="59">
        <f t="shared" si="2"/>
        <v>0</v>
      </c>
    </row>
    <row r="112" spans="1:21" x14ac:dyDescent="0.25">
      <c r="A112" s="53" t="s">
        <v>288</v>
      </c>
      <c r="B112" s="54">
        <v>11</v>
      </c>
      <c r="C112" s="42" t="s">
        <v>289</v>
      </c>
      <c r="D112" s="42" t="s">
        <v>290</v>
      </c>
      <c r="E112" s="42" t="s">
        <v>39</v>
      </c>
      <c r="F112" s="42" t="s">
        <v>402</v>
      </c>
      <c r="G112" s="55"/>
      <c r="H112" s="60"/>
      <c r="I112" s="61"/>
      <c r="U112" s="59">
        <f t="shared" si="2"/>
        <v>0</v>
      </c>
    </row>
    <row r="113" spans="1:21" x14ac:dyDescent="0.25">
      <c r="A113" s="53" t="s">
        <v>240</v>
      </c>
      <c r="B113" s="54">
        <v>11</v>
      </c>
      <c r="C113" s="42" t="s">
        <v>291</v>
      </c>
      <c r="D113" s="42" t="s">
        <v>292</v>
      </c>
      <c r="E113" s="42" t="s">
        <v>39</v>
      </c>
      <c r="F113" s="42" t="s">
        <v>409</v>
      </c>
      <c r="G113" s="55"/>
      <c r="H113" s="60"/>
      <c r="I113" s="61"/>
      <c r="U113" s="59">
        <f t="shared" si="2"/>
        <v>0</v>
      </c>
    </row>
    <row r="114" spans="1:21" x14ac:dyDescent="0.25">
      <c r="A114" s="53" t="s">
        <v>294</v>
      </c>
      <c r="B114" s="54">
        <v>12</v>
      </c>
      <c r="C114" s="42" t="s">
        <v>296</v>
      </c>
      <c r="D114" s="42" t="s">
        <v>297</v>
      </c>
      <c r="E114" s="42" t="s">
        <v>39</v>
      </c>
      <c r="F114" s="42" t="s">
        <v>434</v>
      </c>
      <c r="G114" s="55">
        <v>1</v>
      </c>
      <c r="H114" s="60"/>
      <c r="I114" s="61"/>
      <c r="U114" s="59">
        <f t="shared" si="2"/>
        <v>1</v>
      </c>
    </row>
    <row r="115" spans="1:21" x14ac:dyDescent="0.25">
      <c r="A115" s="53" t="s">
        <v>184</v>
      </c>
      <c r="B115" s="54">
        <v>12</v>
      </c>
      <c r="C115" s="42" t="s">
        <v>299</v>
      </c>
      <c r="D115" s="42" t="s">
        <v>300</v>
      </c>
      <c r="E115" s="42" t="s">
        <v>54</v>
      </c>
      <c r="F115" s="42" t="s">
        <v>108</v>
      </c>
      <c r="G115" s="55"/>
      <c r="H115" s="60"/>
      <c r="I115" s="61"/>
      <c r="U115" s="59">
        <f t="shared" si="2"/>
        <v>0</v>
      </c>
    </row>
    <row r="116" spans="1:21" x14ac:dyDescent="0.25">
      <c r="A116" s="53" t="s">
        <v>301</v>
      </c>
      <c r="B116" s="54">
        <v>12</v>
      </c>
      <c r="C116" s="42" t="s">
        <v>302</v>
      </c>
      <c r="D116" s="42" t="s">
        <v>303</v>
      </c>
      <c r="E116" s="42" t="s">
        <v>39</v>
      </c>
      <c r="F116" s="42" t="s">
        <v>435</v>
      </c>
      <c r="G116" s="55"/>
      <c r="H116" s="60"/>
      <c r="I116" s="61"/>
      <c r="U116" s="59">
        <f t="shared" si="2"/>
        <v>0</v>
      </c>
    </row>
    <row r="117" spans="1:21" x14ac:dyDescent="0.25">
      <c r="A117" s="53" t="s">
        <v>305</v>
      </c>
      <c r="B117" s="54">
        <v>12</v>
      </c>
      <c r="C117" s="42" t="s">
        <v>306</v>
      </c>
      <c r="D117" s="42" t="s">
        <v>307</v>
      </c>
      <c r="E117" s="42" t="s">
        <v>34</v>
      </c>
      <c r="F117" s="42" t="s">
        <v>436</v>
      </c>
      <c r="G117" s="55"/>
      <c r="H117" s="60"/>
      <c r="I117" s="61"/>
      <c r="U117" s="59">
        <f t="shared" si="2"/>
        <v>0</v>
      </c>
    </row>
    <row r="118" spans="1:21" s="64" customFormat="1" x14ac:dyDescent="0.25">
      <c r="A118" s="62" t="s">
        <v>309</v>
      </c>
      <c r="B118" s="63">
        <v>12</v>
      </c>
      <c r="C118" s="43" t="s">
        <v>310</v>
      </c>
      <c r="D118" s="43" t="s">
        <v>311</v>
      </c>
      <c r="E118" s="43" t="s">
        <v>45</v>
      </c>
      <c r="F118" s="43" t="s">
        <v>312</v>
      </c>
      <c r="G118" s="63"/>
      <c r="H118" s="60"/>
      <c r="I118" s="61"/>
      <c r="K118" s="47"/>
      <c r="L118" s="47"/>
      <c r="M118" s="47"/>
      <c r="N118" s="46"/>
      <c r="O118" s="46"/>
      <c r="P118" s="46"/>
      <c r="Q118" s="46"/>
      <c r="R118" s="46"/>
      <c r="S118" s="46"/>
      <c r="U118" s="65">
        <f t="shared" si="2"/>
        <v>0</v>
      </c>
    </row>
    <row r="119" spans="1:21" x14ac:dyDescent="0.25">
      <c r="A119" s="53" t="s">
        <v>313</v>
      </c>
      <c r="B119" s="54">
        <v>12</v>
      </c>
      <c r="C119" s="42" t="s">
        <v>314</v>
      </c>
      <c r="D119" s="42" t="s">
        <v>315</v>
      </c>
      <c r="E119" s="42" t="s">
        <v>39</v>
      </c>
      <c r="F119" s="42" t="s">
        <v>316</v>
      </c>
      <c r="G119" s="55"/>
      <c r="H119" s="60"/>
      <c r="I119" s="61"/>
      <c r="U119" s="59">
        <f t="shared" si="2"/>
        <v>0</v>
      </c>
    </row>
    <row r="120" spans="1:21" x14ac:dyDescent="0.25">
      <c r="A120" s="53" t="s">
        <v>317</v>
      </c>
      <c r="B120" s="54">
        <v>12</v>
      </c>
      <c r="C120" s="42" t="s">
        <v>318</v>
      </c>
      <c r="D120" s="42" t="s">
        <v>319</v>
      </c>
      <c r="E120" s="42" t="s">
        <v>89</v>
      </c>
      <c r="F120" s="42" t="s">
        <v>320</v>
      </c>
      <c r="G120" s="55"/>
      <c r="H120" s="60"/>
      <c r="I120" s="61"/>
      <c r="U120" s="59">
        <f t="shared" si="2"/>
        <v>0</v>
      </c>
    </row>
    <row r="121" spans="1:21" x14ac:dyDescent="0.25">
      <c r="A121" s="53" t="s">
        <v>321</v>
      </c>
      <c r="B121" s="54">
        <v>12</v>
      </c>
      <c r="C121" s="42" t="s">
        <v>322</v>
      </c>
      <c r="D121" s="42" t="s">
        <v>323</v>
      </c>
      <c r="E121" s="42" t="s">
        <v>39</v>
      </c>
      <c r="F121" s="42" t="s">
        <v>437</v>
      </c>
      <c r="G121" s="55"/>
      <c r="H121" s="60"/>
      <c r="I121" s="61"/>
      <c r="U121" s="59">
        <f t="shared" si="2"/>
        <v>0</v>
      </c>
    </row>
    <row r="122" spans="1:21" x14ac:dyDescent="0.25">
      <c r="A122" s="53" t="s">
        <v>272</v>
      </c>
      <c r="B122" s="54">
        <v>12</v>
      </c>
      <c r="C122" s="42" t="s">
        <v>325</v>
      </c>
      <c r="D122" s="42" t="s">
        <v>326</v>
      </c>
      <c r="E122" s="42" t="s">
        <v>39</v>
      </c>
      <c r="F122" s="42" t="s">
        <v>406</v>
      </c>
      <c r="G122" s="55"/>
      <c r="H122" s="60"/>
      <c r="I122" s="61"/>
      <c r="U122" s="59">
        <f t="shared" si="2"/>
        <v>0</v>
      </c>
    </row>
    <row r="123" spans="1:21" x14ac:dyDescent="0.25">
      <c r="A123" s="53" t="s">
        <v>327</v>
      </c>
      <c r="B123" s="54">
        <v>12</v>
      </c>
      <c r="C123" s="42" t="s">
        <v>328</v>
      </c>
      <c r="D123" s="42" t="s">
        <v>329</v>
      </c>
      <c r="E123" s="42" t="s">
        <v>39</v>
      </c>
      <c r="F123" s="42" t="s">
        <v>144</v>
      </c>
      <c r="G123" s="55"/>
      <c r="H123" s="60"/>
      <c r="I123" s="61"/>
      <c r="U123" s="59">
        <f t="shared" si="2"/>
        <v>0</v>
      </c>
    </row>
    <row r="124" spans="1:21" s="64" customFormat="1" x14ac:dyDescent="0.25">
      <c r="A124" s="62" t="s">
        <v>226</v>
      </c>
      <c r="B124" s="63">
        <v>12</v>
      </c>
      <c r="C124" s="43" t="s">
        <v>330</v>
      </c>
      <c r="D124" s="43" t="s">
        <v>331</v>
      </c>
      <c r="E124" s="43" t="s">
        <v>34</v>
      </c>
      <c r="F124" s="43" t="s">
        <v>332</v>
      </c>
      <c r="G124" s="63"/>
      <c r="H124" s="60"/>
      <c r="I124" s="61"/>
      <c r="K124" s="47"/>
      <c r="L124" s="47"/>
      <c r="M124" s="47"/>
      <c r="N124" s="46"/>
      <c r="O124" s="46"/>
      <c r="P124" s="46"/>
      <c r="Q124" s="46"/>
      <c r="R124" s="46"/>
      <c r="S124" s="46"/>
      <c r="U124" s="65">
        <f t="shared" si="2"/>
        <v>0</v>
      </c>
    </row>
    <row r="125" spans="1:21" s="64" customFormat="1" x14ac:dyDescent="0.25">
      <c r="A125" s="62" t="s">
        <v>240</v>
      </c>
      <c r="B125" s="63">
        <v>12</v>
      </c>
      <c r="C125" s="43" t="s">
        <v>333</v>
      </c>
      <c r="D125" s="43" t="s">
        <v>334</v>
      </c>
      <c r="E125" s="43" t="s">
        <v>45</v>
      </c>
      <c r="F125" s="43" t="s">
        <v>335</v>
      </c>
      <c r="G125" s="63"/>
      <c r="H125" s="60"/>
      <c r="I125" s="61"/>
      <c r="K125" s="47"/>
      <c r="L125" s="47"/>
      <c r="M125" s="47"/>
      <c r="N125" s="46"/>
      <c r="O125" s="46"/>
      <c r="P125" s="46"/>
      <c r="Q125" s="46"/>
      <c r="R125" s="46"/>
      <c r="S125" s="46"/>
      <c r="U125" s="65">
        <f t="shared" si="2"/>
        <v>0</v>
      </c>
    </row>
    <row r="126" spans="1:21" x14ac:dyDescent="0.25">
      <c r="A126" s="53" t="s">
        <v>240</v>
      </c>
      <c r="B126" s="54">
        <v>12</v>
      </c>
      <c r="C126" s="42" t="s">
        <v>336</v>
      </c>
      <c r="D126" s="42" t="s">
        <v>337</v>
      </c>
      <c r="E126" s="42" t="s">
        <v>39</v>
      </c>
      <c r="F126" s="42" t="s">
        <v>438</v>
      </c>
      <c r="G126" s="55"/>
      <c r="H126" s="60"/>
      <c r="I126" s="61"/>
      <c r="U126" s="59">
        <f t="shared" si="2"/>
        <v>0</v>
      </c>
    </row>
    <row r="127" spans="1:21" s="64" customFormat="1" x14ac:dyDescent="0.25">
      <c r="A127" s="62" t="s">
        <v>339</v>
      </c>
      <c r="B127" s="63">
        <v>12</v>
      </c>
      <c r="C127" s="43" t="s">
        <v>340</v>
      </c>
      <c r="D127" s="43" t="s">
        <v>341</v>
      </c>
      <c r="E127" s="43" t="s">
        <v>54</v>
      </c>
      <c r="F127" s="43" t="s">
        <v>410</v>
      </c>
      <c r="G127" s="63"/>
      <c r="H127" s="60"/>
      <c r="I127" s="61"/>
      <c r="K127" s="47"/>
      <c r="L127" s="47"/>
      <c r="M127" s="47"/>
      <c r="N127" s="46"/>
      <c r="O127" s="46"/>
      <c r="P127" s="46"/>
      <c r="Q127" s="46"/>
      <c r="R127" s="46"/>
      <c r="S127" s="46"/>
      <c r="U127" s="65">
        <f t="shared" si="2"/>
        <v>0</v>
      </c>
    </row>
    <row r="128" spans="1:21" x14ac:dyDescent="0.25">
      <c r="A128" s="53" t="s">
        <v>343</v>
      </c>
      <c r="B128" s="54">
        <v>12</v>
      </c>
      <c r="C128" s="42" t="s">
        <v>344</v>
      </c>
      <c r="D128" s="42" t="s">
        <v>345</v>
      </c>
      <c r="E128" s="42" t="s">
        <v>34</v>
      </c>
      <c r="F128" s="42" t="s">
        <v>346</v>
      </c>
      <c r="G128" s="55"/>
      <c r="H128" s="68">
        <f>SUM(G75:G128)</f>
        <v>17</v>
      </c>
      <c r="I128" s="69">
        <f>16+41+10+10+14</f>
        <v>91</v>
      </c>
      <c r="U128" s="59">
        <f t="shared" si="2"/>
        <v>0</v>
      </c>
    </row>
    <row r="130" spans="1:20" x14ac:dyDescent="0.25">
      <c r="A130" s="72" t="s">
        <v>347</v>
      </c>
      <c r="G130" s="45">
        <f>SUM(G10:G128)</f>
        <v>78</v>
      </c>
      <c r="H130" s="45">
        <f>SUM(H10:H128)</f>
        <v>78</v>
      </c>
      <c r="I130" s="46">
        <f>SUM(I10:I128)</f>
        <v>842</v>
      </c>
      <c r="J130" s="45"/>
      <c r="K130" s="45">
        <f>SUM(K10:K128)</f>
        <v>17</v>
      </c>
      <c r="L130" s="45">
        <f>SUM(L10:L128)</f>
        <v>7</v>
      </c>
      <c r="M130" s="45">
        <f>SUM(M10:M128)</f>
        <v>7</v>
      </c>
      <c r="N130" s="46">
        <f>SUM(N10:N128)</f>
        <v>6</v>
      </c>
      <c r="O130" s="46">
        <f t="shared" ref="O130:S130" si="3">SUM(O10:O128)</f>
        <v>14</v>
      </c>
      <c r="P130" s="46">
        <f t="shared" si="3"/>
        <v>11</v>
      </c>
      <c r="Q130" s="46">
        <f t="shared" ref="Q130:R130" si="4">SUM(Q10:Q128)</f>
        <v>4</v>
      </c>
      <c r="R130" s="46">
        <f t="shared" si="4"/>
        <v>0</v>
      </c>
      <c r="S130" s="46">
        <f t="shared" si="3"/>
        <v>0</v>
      </c>
      <c r="T130" s="45"/>
    </row>
    <row r="131" spans="1:20" x14ac:dyDescent="0.25">
      <c r="I131" s="46">
        <v>104</v>
      </c>
    </row>
    <row r="132" spans="1:20" x14ac:dyDescent="0.25">
      <c r="G132" s="73">
        <f>+(G130+I131)/I132</f>
        <v>0.177734375</v>
      </c>
      <c r="H132" s="74"/>
      <c r="I132" s="74">
        <f>+G130+I130+I131</f>
        <v>1024</v>
      </c>
    </row>
    <row r="140" spans="1:20" x14ac:dyDescent="0.25">
      <c r="F140" s="77"/>
      <c r="G140" s="78" t="s">
        <v>459</v>
      </c>
      <c r="H140" s="77" t="s">
        <v>387</v>
      </c>
      <c r="I140" s="77" t="s">
        <v>388</v>
      </c>
    </row>
    <row r="141" spans="1:20" x14ac:dyDescent="0.25">
      <c r="F141" s="77" t="s">
        <v>382</v>
      </c>
      <c r="G141" s="78">
        <f>+H24</f>
        <v>15</v>
      </c>
      <c r="H141" s="77">
        <f>+I24</f>
        <v>434</v>
      </c>
      <c r="I141" s="79">
        <f>+G141/(G141+H141)</f>
        <v>3.34075723830735E-2</v>
      </c>
    </row>
    <row r="142" spans="1:20" x14ac:dyDescent="0.25">
      <c r="F142" s="77" t="s">
        <v>381</v>
      </c>
      <c r="G142" s="78">
        <f>+H40</f>
        <v>11</v>
      </c>
      <c r="H142" s="77">
        <f>+I40</f>
        <v>173</v>
      </c>
      <c r="I142" s="79">
        <f t="shared" ref="I142:I144" si="5">+G142/(G142+H142)</f>
        <v>5.9782608695652176E-2</v>
      </c>
    </row>
    <row r="143" spans="1:20" x14ac:dyDescent="0.25">
      <c r="F143" s="77" t="s">
        <v>383</v>
      </c>
      <c r="G143" s="78">
        <f>+H74</f>
        <v>35</v>
      </c>
      <c r="H143" s="77">
        <f>+I74</f>
        <v>144</v>
      </c>
      <c r="I143" s="79">
        <f t="shared" si="5"/>
        <v>0.19553072625698323</v>
      </c>
    </row>
    <row r="144" spans="1:20" x14ac:dyDescent="0.25">
      <c r="F144" s="77" t="s">
        <v>384</v>
      </c>
      <c r="G144" s="78">
        <f>+H128</f>
        <v>17</v>
      </c>
      <c r="H144" s="77">
        <f>+I128</f>
        <v>91</v>
      </c>
      <c r="I144" s="79">
        <f t="shared" si="5"/>
        <v>0.15740740740740741</v>
      </c>
    </row>
    <row r="145" spans="6:9" x14ac:dyDescent="0.25">
      <c r="F145" s="77" t="s">
        <v>385</v>
      </c>
      <c r="G145" s="78">
        <v>77</v>
      </c>
      <c r="H145" s="77"/>
      <c r="I145" s="78"/>
    </row>
  </sheetData>
  <autoFilter ref="A12:F85"/>
  <mergeCells count="12">
    <mergeCell ref="A10:F10"/>
    <mergeCell ref="K10:S10"/>
    <mergeCell ref="A11:F11"/>
    <mergeCell ref="G12:H12"/>
    <mergeCell ref="A6:F6"/>
    <mergeCell ref="A7:F7"/>
    <mergeCell ref="A8:F8"/>
    <mergeCell ref="A1:F1"/>
    <mergeCell ref="A2:F2"/>
    <mergeCell ref="A3:F3"/>
    <mergeCell ref="A4:F4"/>
    <mergeCell ref="A5:F5"/>
  </mergeCells>
  <conditionalFormatting sqref="U13:U128">
    <cfRule type="cellIs" dxfId="0" priority="1" operator="equal">
      <formula>0</formula>
    </cfRule>
  </conditionalFormatting>
  <pageMargins left="0.47" right="0.24" top="0.75" bottom="0.75" header="0.31" footer="0.31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36"/>
  <sheetViews>
    <sheetView showGridLines="0" workbookViewId="0">
      <selection activeCell="A22" sqref="A22"/>
    </sheetView>
  </sheetViews>
  <sheetFormatPr defaultRowHeight="12" x14ac:dyDescent="0.25"/>
  <cols>
    <col min="1" max="1" width="38.85546875" style="17" bestFit="1" customWidth="1"/>
    <col min="2" max="2" width="6.85546875" style="16" bestFit="1" customWidth="1"/>
    <col min="3" max="3" width="14.5703125" style="17" bestFit="1" customWidth="1"/>
    <col min="4" max="4" width="37.5703125" style="17" bestFit="1" customWidth="1"/>
    <col min="5" max="5" width="21" style="17" bestFit="1" customWidth="1"/>
    <col min="6" max="6" width="41.140625" style="17" customWidth="1"/>
    <col min="7" max="7" width="6.28515625" style="18" customWidth="1"/>
    <col min="8" max="8" width="2.7109375" style="35" bestFit="1" customWidth="1"/>
    <col min="9" max="9" width="8.7109375" style="26" customWidth="1"/>
    <col min="10" max="10" width="2.7109375" style="1" customWidth="1"/>
    <col min="11" max="11" width="3.5703125" style="18" bestFit="1" customWidth="1"/>
    <col min="12" max="12" width="6.140625" style="18" bestFit="1" customWidth="1"/>
    <col min="13" max="13" width="2.5703125" style="18" bestFit="1" customWidth="1"/>
    <col min="14" max="14" width="3" style="1" bestFit="1" customWidth="1"/>
    <col min="15" max="16384" width="9.140625" style="1"/>
  </cols>
  <sheetData>
    <row r="1" spans="1:15" x14ac:dyDescent="0.25">
      <c r="A1" s="89" t="s">
        <v>348</v>
      </c>
      <c r="B1" s="90"/>
      <c r="C1" s="90"/>
      <c r="D1" s="90"/>
      <c r="E1" s="90"/>
      <c r="F1" s="91"/>
      <c r="K1" s="89" t="s">
        <v>375</v>
      </c>
      <c r="L1" s="90"/>
      <c r="M1" s="90"/>
      <c r="N1" s="90"/>
      <c r="O1" s="91"/>
    </row>
    <row r="2" spans="1:15" x14ac:dyDescent="0.25">
      <c r="A2" s="92"/>
      <c r="B2" s="93"/>
      <c r="C2" s="93"/>
      <c r="D2" s="93"/>
      <c r="E2" s="93"/>
      <c r="F2" s="93"/>
    </row>
    <row r="3" spans="1:15" ht="24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4" t="s">
        <v>349</v>
      </c>
      <c r="H3" s="95"/>
      <c r="I3" s="32" t="s">
        <v>376</v>
      </c>
      <c r="K3" s="34" t="s">
        <v>380</v>
      </c>
      <c r="L3" s="34" t="s">
        <v>379</v>
      </c>
      <c r="M3" s="34" t="s">
        <v>378</v>
      </c>
      <c r="N3" s="34" t="s">
        <v>377</v>
      </c>
      <c r="O3" s="33"/>
    </row>
    <row r="4" spans="1:15" x14ac:dyDescent="0.25">
      <c r="A4" s="4" t="s">
        <v>6</v>
      </c>
      <c r="B4" s="5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19"/>
      <c r="H4" s="37"/>
      <c r="I4" s="23"/>
      <c r="M4" s="27">
        <v>1</v>
      </c>
    </row>
    <row r="5" spans="1:15" x14ac:dyDescent="0.25">
      <c r="A5" s="4" t="s">
        <v>12</v>
      </c>
      <c r="B5" s="5" t="s">
        <v>7</v>
      </c>
      <c r="C5" s="6" t="s">
        <v>13</v>
      </c>
      <c r="D5" s="6" t="s">
        <v>14</v>
      </c>
      <c r="E5" s="6" t="s">
        <v>10</v>
      </c>
      <c r="F5" s="6" t="s">
        <v>11</v>
      </c>
      <c r="G5" s="19"/>
      <c r="H5" s="38"/>
      <c r="I5" s="20"/>
      <c r="M5" s="27">
        <v>1</v>
      </c>
    </row>
    <row r="6" spans="1:15" x14ac:dyDescent="0.25">
      <c r="A6" s="4" t="s">
        <v>15</v>
      </c>
      <c r="B6" s="5" t="s">
        <v>7</v>
      </c>
      <c r="C6" s="6" t="s">
        <v>16</v>
      </c>
      <c r="D6" s="6" t="s">
        <v>17</v>
      </c>
      <c r="E6" s="6" t="s">
        <v>10</v>
      </c>
      <c r="F6" s="6" t="s">
        <v>11</v>
      </c>
      <c r="G6" s="19"/>
      <c r="H6" s="38"/>
      <c r="I6" s="20"/>
      <c r="M6" s="27">
        <v>1</v>
      </c>
    </row>
    <row r="7" spans="1:15" x14ac:dyDescent="0.25">
      <c r="A7" s="4" t="s">
        <v>6</v>
      </c>
      <c r="B7" s="5" t="s">
        <v>18</v>
      </c>
      <c r="C7" s="6" t="s">
        <v>19</v>
      </c>
      <c r="D7" s="6" t="s">
        <v>20</v>
      </c>
      <c r="E7" s="6" t="s">
        <v>21</v>
      </c>
      <c r="F7" s="6"/>
      <c r="G7" s="19"/>
      <c r="H7" s="38"/>
      <c r="I7" s="20"/>
    </row>
    <row r="8" spans="1:15" s="10" customFormat="1" x14ac:dyDescent="0.25">
      <c r="A8" s="7" t="s">
        <v>12</v>
      </c>
      <c r="B8" s="8" t="s">
        <v>18</v>
      </c>
      <c r="C8" s="9" t="s">
        <v>22</v>
      </c>
      <c r="D8" s="9" t="s">
        <v>23</v>
      </c>
      <c r="E8" s="9" t="s">
        <v>21</v>
      </c>
      <c r="F8" s="9"/>
      <c r="G8" s="8"/>
      <c r="H8" s="38"/>
      <c r="I8" s="20"/>
      <c r="K8" s="26"/>
      <c r="L8" s="26"/>
      <c r="M8" s="26"/>
    </row>
    <row r="9" spans="1:15" x14ac:dyDescent="0.25">
      <c r="A9" s="4" t="s">
        <v>15</v>
      </c>
      <c r="B9" s="5" t="s">
        <v>18</v>
      </c>
      <c r="C9" s="6" t="s">
        <v>24</v>
      </c>
      <c r="D9" s="6" t="s">
        <v>25</v>
      </c>
      <c r="E9" s="6" t="s">
        <v>21</v>
      </c>
      <c r="F9" s="6"/>
      <c r="G9" s="19"/>
      <c r="H9" s="38"/>
      <c r="I9" s="20"/>
    </row>
    <row r="10" spans="1:15" s="10" customFormat="1" x14ac:dyDescent="0.25">
      <c r="A10" s="7" t="s">
        <v>6</v>
      </c>
      <c r="B10" s="8" t="s">
        <v>26</v>
      </c>
      <c r="C10" s="9" t="s">
        <v>27</v>
      </c>
      <c r="D10" s="9" t="s">
        <v>28</v>
      </c>
      <c r="E10" s="9" t="s">
        <v>29</v>
      </c>
      <c r="F10" s="9" t="s">
        <v>30</v>
      </c>
      <c r="G10" s="8"/>
      <c r="H10" s="38"/>
      <c r="I10" s="20"/>
      <c r="K10" s="26"/>
      <c r="L10" s="26"/>
      <c r="M10" s="26"/>
    </row>
    <row r="11" spans="1:15" x14ac:dyDescent="0.25">
      <c r="A11" s="4" t="s">
        <v>12</v>
      </c>
      <c r="B11" s="5" t="s">
        <v>26</v>
      </c>
      <c r="C11" s="6" t="s">
        <v>31</v>
      </c>
      <c r="D11" s="6" t="s">
        <v>355</v>
      </c>
      <c r="E11" s="6" t="s">
        <v>29</v>
      </c>
      <c r="F11" s="6" t="s">
        <v>30</v>
      </c>
      <c r="G11" s="19">
        <v>5</v>
      </c>
      <c r="H11" s="38"/>
      <c r="I11" s="20"/>
    </row>
    <row r="12" spans="1:15" x14ac:dyDescent="0.25">
      <c r="A12" s="4" t="s">
        <v>15</v>
      </c>
      <c r="B12" s="5" t="s">
        <v>26</v>
      </c>
      <c r="C12" s="6" t="s">
        <v>32</v>
      </c>
      <c r="D12" s="6" t="s">
        <v>33</v>
      </c>
      <c r="E12" s="6" t="s">
        <v>34</v>
      </c>
      <c r="F12" s="6" t="s">
        <v>35</v>
      </c>
      <c r="G12" s="19">
        <v>3</v>
      </c>
      <c r="H12" s="38"/>
      <c r="I12" s="20"/>
    </row>
    <row r="13" spans="1:15" ht="24" x14ac:dyDescent="0.25">
      <c r="A13" s="4" t="s">
        <v>6</v>
      </c>
      <c r="B13" s="5" t="s">
        <v>36</v>
      </c>
      <c r="C13" s="6" t="s">
        <v>37</v>
      </c>
      <c r="D13" s="6" t="s">
        <v>38</v>
      </c>
      <c r="E13" s="6" t="s">
        <v>39</v>
      </c>
      <c r="F13" s="6" t="s">
        <v>350</v>
      </c>
      <c r="G13" s="19">
        <v>3</v>
      </c>
      <c r="H13" s="38"/>
      <c r="I13" s="20"/>
      <c r="L13" s="30">
        <v>1</v>
      </c>
    </row>
    <row r="14" spans="1:15" x14ac:dyDescent="0.25">
      <c r="A14" s="4" t="s">
        <v>12</v>
      </c>
      <c r="B14" s="5" t="s">
        <v>36</v>
      </c>
      <c r="C14" s="6" t="s">
        <v>40</v>
      </c>
      <c r="D14" s="6" t="s">
        <v>41</v>
      </c>
      <c r="E14" s="6" t="s">
        <v>39</v>
      </c>
      <c r="F14" s="6" t="s">
        <v>42</v>
      </c>
      <c r="G14" s="19">
        <v>3</v>
      </c>
      <c r="H14" s="38"/>
      <c r="I14" s="20"/>
      <c r="L14" s="30">
        <v>1</v>
      </c>
    </row>
    <row r="15" spans="1:15" ht="24" x14ac:dyDescent="0.25">
      <c r="A15" s="4" t="s">
        <v>15</v>
      </c>
      <c r="B15" s="5" t="s">
        <v>36</v>
      </c>
      <c r="C15" s="6" t="s">
        <v>43</v>
      </c>
      <c r="D15" s="6" t="s">
        <v>44</v>
      </c>
      <c r="E15" s="6" t="s">
        <v>45</v>
      </c>
      <c r="F15" s="6" t="s">
        <v>351</v>
      </c>
      <c r="G15" s="19"/>
      <c r="H15" s="38">
        <f>SUM(G4:G15)</f>
        <v>14</v>
      </c>
      <c r="I15" s="20">
        <v>244</v>
      </c>
      <c r="L15" s="27">
        <v>1</v>
      </c>
    </row>
    <row r="16" spans="1:15" x14ac:dyDescent="0.25">
      <c r="A16" s="4" t="s">
        <v>46</v>
      </c>
      <c r="B16" s="5" t="s">
        <v>47</v>
      </c>
      <c r="C16" s="6" t="s">
        <v>48</v>
      </c>
      <c r="D16" s="6" t="s">
        <v>49</v>
      </c>
      <c r="E16" s="6" t="s">
        <v>21</v>
      </c>
      <c r="F16" s="6" t="s">
        <v>50</v>
      </c>
      <c r="G16" s="21"/>
      <c r="H16" s="37"/>
      <c r="I16" s="23"/>
    </row>
    <row r="17" spans="1:14" s="10" customFormat="1" x14ac:dyDescent="0.25">
      <c r="A17" s="7" t="s">
        <v>51</v>
      </c>
      <c r="B17" s="8" t="s">
        <v>47</v>
      </c>
      <c r="C17" s="9" t="s">
        <v>52</v>
      </c>
      <c r="D17" s="9" t="s">
        <v>53</v>
      </c>
      <c r="E17" s="9" t="s">
        <v>54</v>
      </c>
      <c r="F17" s="9" t="s">
        <v>55</v>
      </c>
      <c r="G17" s="22"/>
      <c r="H17" s="38"/>
      <c r="I17" s="20"/>
      <c r="K17" s="26"/>
      <c r="L17" s="26"/>
      <c r="M17" s="26"/>
    </row>
    <row r="18" spans="1:14" s="10" customFormat="1" ht="24" x14ac:dyDescent="0.25">
      <c r="A18" s="7" t="s">
        <v>56</v>
      </c>
      <c r="B18" s="8" t="s">
        <v>47</v>
      </c>
      <c r="C18" s="9" t="s">
        <v>57</v>
      </c>
      <c r="D18" s="9" t="s">
        <v>58</v>
      </c>
      <c r="E18" s="9" t="s">
        <v>39</v>
      </c>
      <c r="F18" s="9" t="s">
        <v>59</v>
      </c>
      <c r="G18" s="22"/>
      <c r="H18" s="38"/>
      <c r="I18" s="20"/>
      <c r="K18" s="26"/>
      <c r="L18" s="26"/>
      <c r="M18" s="26"/>
    </row>
    <row r="19" spans="1:14" x14ac:dyDescent="0.25">
      <c r="A19" s="4" t="s">
        <v>60</v>
      </c>
      <c r="B19" s="5" t="s">
        <v>47</v>
      </c>
      <c r="C19" s="6" t="s">
        <v>61</v>
      </c>
      <c r="D19" s="6" t="s">
        <v>62</v>
      </c>
      <c r="E19" s="6" t="s">
        <v>63</v>
      </c>
      <c r="F19" s="6" t="s">
        <v>64</v>
      </c>
      <c r="G19" s="21">
        <v>5</v>
      </c>
      <c r="H19" s="38"/>
      <c r="I19" s="20"/>
      <c r="K19" s="30">
        <v>1</v>
      </c>
      <c r="N19" s="29">
        <v>1</v>
      </c>
    </row>
    <row r="20" spans="1:14" ht="24" x14ac:dyDescent="0.25">
      <c r="A20" s="4" t="s">
        <v>65</v>
      </c>
      <c r="B20" s="5" t="s">
        <v>47</v>
      </c>
      <c r="C20" s="6" t="s">
        <v>66</v>
      </c>
      <c r="D20" s="6" t="s">
        <v>67</v>
      </c>
      <c r="E20" s="6" t="s">
        <v>39</v>
      </c>
      <c r="F20" s="6" t="s">
        <v>352</v>
      </c>
      <c r="G20" s="21"/>
      <c r="H20" s="38"/>
      <c r="I20" s="20"/>
      <c r="K20" s="27">
        <v>1</v>
      </c>
      <c r="N20" s="28">
        <v>1</v>
      </c>
    </row>
    <row r="21" spans="1:14" ht="24" x14ac:dyDescent="0.25">
      <c r="A21" s="4" t="s">
        <v>68</v>
      </c>
      <c r="B21" s="5" t="s">
        <v>47</v>
      </c>
      <c r="C21" s="6" t="s">
        <v>69</v>
      </c>
      <c r="D21" s="6" t="s">
        <v>70</v>
      </c>
      <c r="E21" s="6" t="s">
        <v>71</v>
      </c>
      <c r="F21" s="6" t="s">
        <v>72</v>
      </c>
      <c r="G21" s="21"/>
      <c r="H21" s="38"/>
      <c r="I21" s="20"/>
      <c r="K21" s="27">
        <v>1</v>
      </c>
      <c r="N21" s="28">
        <v>1</v>
      </c>
    </row>
    <row r="22" spans="1:14" ht="24" x14ac:dyDescent="0.25">
      <c r="A22" s="4" t="s">
        <v>12</v>
      </c>
      <c r="B22" s="5" t="s">
        <v>47</v>
      </c>
      <c r="C22" s="6" t="s">
        <v>73</v>
      </c>
      <c r="D22" s="6" t="s">
        <v>74</v>
      </c>
      <c r="E22" s="6" t="s">
        <v>39</v>
      </c>
      <c r="F22" s="6" t="s">
        <v>75</v>
      </c>
      <c r="G22" s="21"/>
      <c r="H22" s="38"/>
      <c r="I22" s="20"/>
      <c r="K22" s="27">
        <v>1</v>
      </c>
      <c r="N22" s="28">
        <v>1</v>
      </c>
    </row>
    <row r="23" spans="1:14" x14ac:dyDescent="0.25">
      <c r="A23" s="4" t="s">
        <v>15</v>
      </c>
      <c r="B23" s="5" t="s">
        <v>47</v>
      </c>
      <c r="C23" s="6" t="s">
        <v>76</v>
      </c>
      <c r="D23" s="6" t="s">
        <v>77</v>
      </c>
      <c r="E23" s="6" t="s">
        <v>45</v>
      </c>
      <c r="F23" s="6" t="s">
        <v>78</v>
      </c>
      <c r="G23" s="21"/>
      <c r="H23" s="38"/>
      <c r="I23" s="20"/>
      <c r="K23" s="27">
        <v>1</v>
      </c>
      <c r="N23" s="28">
        <v>1</v>
      </c>
    </row>
    <row r="24" spans="1:14" x14ac:dyDescent="0.25">
      <c r="A24" s="4" t="s">
        <v>46</v>
      </c>
      <c r="B24" s="5" t="s">
        <v>79</v>
      </c>
      <c r="C24" s="6" t="s">
        <v>80</v>
      </c>
      <c r="D24" s="6" t="s">
        <v>81</v>
      </c>
      <c r="E24" s="6" t="s">
        <v>21</v>
      </c>
      <c r="F24" s="6"/>
      <c r="G24" s="21">
        <v>1</v>
      </c>
      <c r="H24" s="38"/>
      <c r="I24" s="20"/>
    </row>
    <row r="25" spans="1:14" x14ac:dyDescent="0.25">
      <c r="A25" s="4" t="s">
        <v>51</v>
      </c>
      <c r="B25" s="5" t="s">
        <v>79</v>
      </c>
      <c r="C25" s="6" t="s">
        <v>52</v>
      </c>
      <c r="D25" s="6" t="s">
        <v>53</v>
      </c>
      <c r="E25" s="6" t="s">
        <v>54</v>
      </c>
      <c r="F25" s="6" t="s">
        <v>55</v>
      </c>
      <c r="G25" s="21">
        <v>2</v>
      </c>
      <c r="H25" s="38"/>
      <c r="I25" s="20"/>
    </row>
    <row r="26" spans="1:14" ht="24" x14ac:dyDescent="0.25">
      <c r="A26" s="4" t="s">
        <v>56</v>
      </c>
      <c r="B26" s="5" t="s">
        <v>79</v>
      </c>
      <c r="C26" s="6" t="s">
        <v>57</v>
      </c>
      <c r="D26" s="6" t="s">
        <v>58</v>
      </c>
      <c r="E26" s="6" t="s">
        <v>39</v>
      </c>
      <c r="F26" s="6" t="s">
        <v>59</v>
      </c>
      <c r="G26" s="21"/>
      <c r="H26" s="38"/>
      <c r="I26" s="20"/>
    </row>
    <row r="27" spans="1:14" x14ac:dyDescent="0.25">
      <c r="A27" s="4" t="s">
        <v>60</v>
      </c>
      <c r="B27" s="5" t="s">
        <v>79</v>
      </c>
      <c r="C27" s="6" t="s">
        <v>61</v>
      </c>
      <c r="D27" s="6" t="s">
        <v>62</v>
      </c>
      <c r="E27" s="6" t="s">
        <v>63</v>
      </c>
      <c r="F27" s="6" t="s">
        <v>64</v>
      </c>
      <c r="G27" s="21"/>
      <c r="H27" s="38"/>
      <c r="I27" s="20"/>
    </row>
    <row r="28" spans="1:14" ht="24" x14ac:dyDescent="0.25">
      <c r="A28" s="4" t="s">
        <v>65</v>
      </c>
      <c r="B28" s="5" t="s">
        <v>79</v>
      </c>
      <c r="C28" s="6" t="s">
        <v>82</v>
      </c>
      <c r="D28" s="6" t="s">
        <v>83</v>
      </c>
      <c r="E28" s="6" t="s">
        <v>39</v>
      </c>
      <c r="F28" s="6" t="s">
        <v>84</v>
      </c>
      <c r="G28" s="21"/>
      <c r="H28" s="38"/>
      <c r="I28" s="20"/>
    </row>
    <row r="29" spans="1:14" x14ac:dyDescent="0.25">
      <c r="A29" s="4" t="s">
        <v>68</v>
      </c>
      <c r="B29" s="5" t="s">
        <v>79</v>
      </c>
      <c r="C29" s="6" t="s">
        <v>85</v>
      </c>
      <c r="D29" s="6" t="s">
        <v>86</v>
      </c>
      <c r="E29" s="6" t="s">
        <v>71</v>
      </c>
      <c r="F29" s="6" t="s">
        <v>72</v>
      </c>
      <c r="G29" s="21">
        <v>1</v>
      </c>
      <c r="H29" s="38"/>
      <c r="I29" s="20"/>
    </row>
    <row r="30" spans="1:14" s="10" customFormat="1" x14ac:dyDescent="0.25">
      <c r="A30" s="7" t="s">
        <v>12</v>
      </c>
      <c r="B30" s="8" t="s">
        <v>79</v>
      </c>
      <c r="C30" s="9" t="s">
        <v>87</v>
      </c>
      <c r="D30" s="9" t="s">
        <v>88</v>
      </c>
      <c r="E30" s="9" t="s">
        <v>89</v>
      </c>
      <c r="F30" s="9" t="s">
        <v>90</v>
      </c>
      <c r="G30" s="22"/>
      <c r="H30" s="38"/>
      <c r="I30" s="20"/>
      <c r="K30" s="26"/>
      <c r="L30" s="26"/>
      <c r="M30" s="26"/>
    </row>
    <row r="31" spans="1:14" x14ac:dyDescent="0.25">
      <c r="A31" s="4" t="s">
        <v>15</v>
      </c>
      <c r="B31" s="5" t="s">
        <v>79</v>
      </c>
      <c r="C31" s="6" t="s">
        <v>91</v>
      </c>
      <c r="D31" s="6" t="s">
        <v>92</v>
      </c>
      <c r="E31" s="6" t="s">
        <v>45</v>
      </c>
      <c r="F31" s="6" t="s">
        <v>78</v>
      </c>
      <c r="G31" s="21"/>
      <c r="H31" s="39">
        <f>SUM(G16:G31)</f>
        <v>9</v>
      </c>
      <c r="I31" s="31">
        <v>147</v>
      </c>
    </row>
    <row r="32" spans="1:14" s="10" customFormat="1" x14ac:dyDescent="0.25">
      <c r="A32" s="7" t="s">
        <v>93</v>
      </c>
      <c r="B32" s="8" t="s">
        <v>94</v>
      </c>
      <c r="C32" s="9" t="s">
        <v>95</v>
      </c>
      <c r="D32" s="9" t="s">
        <v>96</v>
      </c>
      <c r="E32" s="9" t="s">
        <v>54</v>
      </c>
      <c r="F32" s="9" t="s">
        <v>97</v>
      </c>
      <c r="G32" s="8"/>
      <c r="H32" s="37"/>
      <c r="I32" s="23"/>
      <c r="K32" s="26"/>
      <c r="L32" s="26"/>
      <c r="M32" s="26"/>
    </row>
    <row r="33" spans="1:13" s="10" customFormat="1" x14ac:dyDescent="0.25">
      <c r="A33" s="7" t="s">
        <v>98</v>
      </c>
      <c r="B33" s="8" t="s">
        <v>94</v>
      </c>
      <c r="C33" s="9" t="s">
        <v>99</v>
      </c>
      <c r="D33" s="9" t="s">
        <v>100</v>
      </c>
      <c r="E33" s="9" t="s">
        <v>39</v>
      </c>
      <c r="F33" s="9" t="s">
        <v>101</v>
      </c>
      <c r="G33" s="8"/>
      <c r="H33" s="38"/>
      <c r="I33" s="20"/>
      <c r="K33" s="26"/>
      <c r="L33" s="26"/>
      <c r="M33" s="26"/>
    </row>
    <row r="34" spans="1:13" s="10" customFormat="1" x14ac:dyDescent="0.25">
      <c r="A34" s="7" t="s">
        <v>51</v>
      </c>
      <c r="B34" s="8" t="s">
        <v>94</v>
      </c>
      <c r="C34" s="9" t="s">
        <v>102</v>
      </c>
      <c r="D34" s="9" t="s">
        <v>103</v>
      </c>
      <c r="E34" s="9" t="s">
        <v>34</v>
      </c>
      <c r="F34" s="9" t="s">
        <v>104</v>
      </c>
      <c r="G34" s="8"/>
      <c r="H34" s="38"/>
      <c r="I34" s="20"/>
      <c r="K34" s="26"/>
      <c r="L34" s="26"/>
      <c r="M34" s="26"/>
    </row>
    <row r="35" spans="1:13" s="10" customFormat="1" x14ac:dyDescent="0.25">
      <c r="A35" s="7" t="s">
        <v>105</v>
      </c>
      <c r="B35" s="8" t="s">
        <v>94</v>
      </c>
      <c r="C35" s="9" t="s">
        <v>106</v>
      </c>
      <c r="D35" s="9" t="s">
        <v>107</v>
      </c>
      <c r="E35" s="9" t="s">
        <v>54</v>
      </c>
      <c r="F35" s="9" t="s">
        <v>108</v>
      </c>
      <c r="G35" s="8"/>
      <c r="H35" s="38"/>
      <c r="I35" s="20"/>
      <c r="K35" s="26"/>
      <c r="L35" s="26"/>
      <c r="M35" s="26"/>
    </row>
    <row r="36" spans="1:13" s="10" customFormat="1" x14ac:dyDescent="0.25">
      <c r="A36" s="7" t="s">
        <v>109</v>
      </c>
      <c r="B36" s="8" t="s">
        <v>94</v>
      </c>
      <c r="C36" s="9" t="s">
        <v>110</v>
      </c>
      <c r="D36" s="9" t="s">
        <v>111</v>
      </c>
      <c r="E36" s="9" t="s">
        <v>34</v>
      </c>
      <c r="F36" s="9" t="s">
        <v>112</v>
      </c>
      <c r="G36" s="8"/>
      <c r="H36" s="38"/>
      <c r="I36" s="20"/>
      <c r="K36" s="26"/>
      <c r="L36" s="26"/>
      <c r="M36" s="26"/>
    </row>
    <row r="37" spans="1:13" s="10" customFormat="1" x14ac:dyDescent="0.25">
      <c r="A37" s="7" t="s">
        <v>113</v>
      </c>
      <c r="B37" s="8" t="s">
        <v>94</v>
      </c>
      <c r="C37" s="9" t="s">
        <v>114</v>
      </c>
      <c r="D37" s="9" t="s">
        <v>115</v>
      </c>
      <c r="E37" s="9" t="s">
        <v>21</v>
      </c>
      <c r="F37" s="9" t="s">
        <v>116</v>
      </c>
      <c r="G37" s="8"/>
      <c r="H37" s="38"/>
      <c r="I37" s="20"/>
      <c r="K37" s="26"/>
      <c r="L37" s="26"/>
      <c r="M37" s="26"/>
    </row>
    <row r="38" spans="1:13" x14ac:dyDescent="0.25">
      <c r="A38" s="11" t="s">
        <v>117</v>
      </c>
      <c r="B38" s="5" t="s">
        <v>94</v>
      </c>
      <c r="C38" s="6" t="s">
        <v>118</v>
      </c>
      <c r="D38" s="6" t="s">
        <v>119</v>
      </c>
      <c r="E38" s="6" t="s">
        <v>120</v>
      </c>
      <c r="F38" s="6" t="s">
        <v>121</v>
      </c>
      <c r="G38" s="19"/>
      <c r="H38" s="38"/>
      <c r="I38" s="20"/>
      <c r="L38" s="27">
        <v>1</v>
      </c>
      <c r="M38" s="27">
        <v>1</v>
      </c>
    </row>
    <row r="39" spans="1:13" ht="24" x14ac:dyDescent="0.25">
      <c r="A39" s="11" t="s">
        <v>122</v>
      </c>
      <c r="B39" s="5" t="s">
        <v>94</v>
      </c>
      <c r="C39" s="6" t="s">
        <v>123</v>
      </c>
      <c r="D39" s="6" t="s">
        <v>124</v>
      </c>
      <c r="E39" s="6" t="s">
        <v>39</v>
      </c>
      <c r="F39" s="6" t="s">
        <v>125</v>
      </c>
      <c r="G39" s="19"/>
      <c r="H39" s="38"/>
      <c r="I39" s="20"/>
      <c r="L39" s="27">
        <v>1</v>
      </c>
      <c r="M39" s="27">
        <v>1</v>
      </c>
    </row>
    <row r="40" spans="1:13" ht="24" x14ac:dyDescent="0.25">
      <c r="A40" s="11" t="s">
        <v>12</v>
      </c>
      <c r="B40" s="5" t="s">
        <v>94</v>
      </c>
      <c r="C40" s="6" t="s">
        <v>126</v>
      </c>
      <c r="D40" s="6" t="s">
        <v>127</v>
      </c>
      <c r="E40" s="6" t="s">
        <v>39</v>
      </c>
      <c r="F40" s="6" t="s">
        <v>128</v>
      </c>
      <c r="G40" s="19">
        <v>1</v>
      </c>
      <c r="H40" s="38"/>
      <c r="I40" s="20"/>
      <c r="L40" s="30">
        <v>1</v>
      </c>
      <c r="M40" s="27">
        <v>1</v>
      </c>
    </row>
    <row r="41" spans="1:13" x14ac:dyDescent="0.25">
      <c r="A41" s="11" t="s">
        <v>15</v>
      </c>
      <c r="B41" s="5" t="s">
        <v>94</v>
      </c>
      <c r="C41" s="6" t="s">
        <v>129</v>
      </c>
      <c r="D41" s="6" t="s">
        <v>130</v>
      </c>
      <c r="E41" s="6" t="s">
        <v>39</v>
      </c>
      <c r="F41" s="6" t="s">
        <v>131</v>
      </c>
      <c r="G41" s="19">
        <v>1</v>
      </c>
      <c r="H41" s="38"/>
      <c r="I41" s="20"/>
      <c r="L41" s="30">
        <v>1</v>
      </c>
      <c r="M41" s="27">
        <v>1</v>
      </c>
    </row>
    <row r="42" spans="1:13" x14ac:dyDescent="0.25">
      <c r="A42" s="4" t="s">
        <v>93</v>
      </c>
      <c r="B42" s="5" t="s">
        <v>132</v>
      </c>
      <c r="C42" s="6" t="s">
        <v>133</v>
      </c>
      <c r="D42" s="6" t="s">
        <v>134</v>
      </c>
      <c r="E42" s="6" t="s">
        <v>54</v>
      </c>
      <c r="F42" s="6" t="s">
        <v>97</v>
      </c>
      <c r="G42" s="19"/>
      <c r="H42" s="38"/>
      <c r="I42" s="20"/>
    </row>
    <row r="43" spans="1:13" x14ac:dyDescent="0.25">
      <c r="A43" s="4" t="s">
        <v>98</v>
      </c>
      <c r="B43" s="5" t="s">
        <v>132</v>
      </c>
      <c r="C43" s="6" t="s">
        <v>135</v>
      </c>
      <c r="D43" s="6" t="s">
        <v>136</v>
      </c>
      <c r="E43" s="6" t="s">
        <v>39</v>
      </c>
      <c r="F43" s="6" t="s">
        <v>101</v>
      </c>
      <c r="G43" s="19"/>
      <c r="H43" s="38"/>
      <c r="I43" s="20"/>
    </row>
    <row r="44" spans="1:13" x14ac:dyDescent="0.25">
      <c r="A44" s="4" t="s">
        <v>51</v>
      </c>
      <c r="B44" s="5" t="s">
        <v>132</v>
      </c>
      <c r="C44" s="6" t="s">
        <v>102</v>
      </c>
      <c r="D44" s="6" t="s">
        <v>103</v>
      </c>
      <c r="E44" s="6" t="s">
        <v>34</v>
      </c>
      <c r="F44" s="6" t="s">
        <v>104</v>
      </c>
      <c r="G44" s="19"/>
      <c r="H44" s="38"/>
      <c r="I44" s="20"/>
    </row>
    <row r="45" spans="1:13" x14ac:dyDescent="0.25">
      <c r="A45" s="4" t="s">
        <v>105</v>
      </c>
      <c r="B45" s="5" t="s">
        <v>132</v>
      </c>
      <c r="C45" s="6" t="s">
        <v>106</v>
      </c>
      <c r="D45" s="6" t="s">
        <v>107</v>
      </c>
      <c r="E45" s="6" t="s">
        <v>54</v>
      </c>
      <c r="F45" s="6" t="s">
        <v>108</v>
      </c>
      <c r="G45" s="19"/>
      <c r="H45" s="38"/>
      <c r="I45" s="20"/>
    </row>
    <row r="46" spans="1:13" x14ac:dyDescent="0.25">
      <c r="A46" s="4" t="s">
        <v>109</v>
      </c>
      <c r="B46" s="5" t="s">
        <v>132</v>
      </c>
      <c r="C46" s="6" t="s">
        <v>137</v>
      </c>
      <c r="D46" s="6" t="s">
        <v>138</v>
      </c>
      <c r="E46" s="6" t="s">
        <v>21</v>
      </c>
      <c r="F46" s="6" t="s">
        <v>139</v>
      </c>
      <c r="G46" s="19"/>
      <c r="H46" s="38"/>
      <c r="I46" s="20"/>
    </row>
    <row r="47" spans="1:13" ht="24" x14ac:dyDescent="0.25">
      <c r="A47" s="4" t="s">
        <v>109</v>
      </c>
      <c r="B47" s="5" t="s">
        <v>132</v>
      </c>
      <c r="C47" s="6" t="s">
        <v>357</v>
      </c>
      <c r="D47" s="6" t="s">
        <v>356</v>
      </c>
      <c r="E47" s="6" t="s">
        <v>21</v>
      </c>
      <c r="F47" s="6" t="s">
        <v>139</v>
      </c>
      <c r="G47" s="19">
        <v>1</v>
      </c>
      <c r="H47" s="38"/>
      <c r="I47" s="20"/>
    </row>
    <row r="48" spans="1:13" x14ac:dyDescent="0.25">
      <c r="A48" s="4" t="s">
        <v>113</v>
      </c>
      <c r="B48" s="5" t="s">
        <v>132</v>
      </c>
      <c r="C48" s="6" t="s">
        <v>140</v>
      </c>
      <c r="D48" s="6" t="s">
        <v>141</v>
      </c>
      <c r="E48" s="6" t="s">
        <v>21</v>
      </c>
      <c r="F48" s="6" t="s">
        <v>116</v>
      </c>
      <c r="G48" s="19">
        <v>1</v>
      </c>
      <c r="H48" s="38"/>
      <c r="I48" s="20"/>
    </row>
    <row r="49" spans="1:13" x14ac:dyDescent="0.25">
      <c r="A49" s="4" t="s">
        <v>113</v>
      </c>
      <c r="B49" s="5" t="s">
        <v>132</v>
      </c>
      <c r="C49" s="6" t="s">
        <v>359</v>
      </c>
      <c r="D49" s="6" t="s">
        <v>358</v>
      </c>
      <c r="E49" s="6" t="s">
        <v>21</v>
      </c>
      <c r="F49" s="6" t="s">
        <v>116</v>
      </c>
      <c r="G49" s="19">
        <v>2</v>
      </c>
      <c r="H49" s="38"/>
      <c r="I49" s="20"/>
    </row>
    <row r="50" spans="1:13" x14ac:dyDescent="0.25">
      <c r="A50" s="4" t="s">
        <v>117</v>
      </c>
      <c r="B50" s="5" t="s">
        <v>132</v>
      </c>
      <c r="C50" s="6" t="s">
        <v>142</v>
      </c>
      <c r="D50" s="6" t="s">
        <v>143</v>
      </c>
      <c r="E50" s="6" t="s">
        <v>39</v>
      </c>
      <c r="F50" s="6" t="s">
        <v>144</v>
      </c>
      <c r="G50" s="19">
        <v>2</v>
      </c>
      <c r="H50" s="38"/>
      <c r="I50" s="20"/>
    </row>
    <row r="51" spans="1:13" ht="24" x14ac:dyDescent="0.25">
      <c r="A51" s="4" t="s">
        <v>122</v>
      </c>
      <c r="B51" s="5" t="s">
        <v>132</v>
      </c>
      <c r="C51" s="6" t="s">
        <v>145</v>
      </c>
      <c r="D51" s="6" t="s">
        <v>146</v>
      </c>
      <c r="E51" s="6" t="s">
        <v>39</v>
      </c>
      <c r="F51" s="6" t="s">
        <v>125</v>
      </c>
      <c r="G51" s="19">
        <v>2</v>
      </c>
      <c r="H51" s="38"/>
      <c r="I51" s="20"/>
    </row>
    <row r="52" spans="1:13" s="10" customFormat="1" x14ac:dyDescent="0.25">
      <c r="A52" s="7" t="s">
        <v>12</v>
      </c>
      <c r="B52" s="8" t="s">
        <v>132</v>
      </c>
      <c r="C52" s="9" t="s">
        <v>147</v>
      </c>
      <c r="D52" s="9" t="s">
        <v>148</v>
      </c>
      <c r="E52" s="9" t="s">
        <v>149</v>
      </c>
      <c r="F52" s="9" t="s">
        <v>150</v>
      </c>
      <c r="G52" s="8"/>
      <c r="H52" s="38"/>
      <c r="I52" s="20"/>
      <c r="K52" s="26"/>
      <c r="L52" s="26"/>
      <c r="M52" s="26"/>
    </row>
    <row r="53" spans="1:13" x14ac:dyDescent="0.25">
      <c r="A53" s="4" t="s">
        <v>15</v>
      </c>
      <c r="B53" s="5" t="s">
        <v>132</v>
      </c>
      <c r="C53" s="6" t="s">
        <v>151</v>
      </c>
      <c r="D53" s="6" t="s">
        <v>152</v>
      </c>
      <c r="E53" s="6" t="s">
        <v>39</v>
      </c>
      <c r="F53" s="6" t="s">
        <v>131</v>
      </c>
      <c r="G53" s="19"/>
      <c r="H53" s="38"/>
      <c r="I53" s="20"/>
    </row>
    <row r="54" spans="1:13" ht="24" x14ac:dyDescent="0.25">
      <c r="A54" s="4" t="s">
        <v>93</v>
      </c>
      <c r="B54" s="5" t="s">
        <v>153</v>
      </c>
      <c r="C54" s="6" t="s">
        <v>154</v>
      </c>
      <c r="D54" s="6" t="s">
        <v>155</v>
      </c>
      <c r="E54" s="6" t="s">
        <v>39</v>
      </c>
      <c r="F54" s="6" t="s">
        <v>156</v>
      </c>
      <c r="G54" s="19"/>
      <c r="H54" s="38"/>
      <c r="I54" s="20"/>
      <c r="K54" s="27">
        <v>1</v>
      </c>
    </row>
    <row r="55" spans="1:13" x14ac:dyDescent="0.25">
      <c r="A55" s="4" t="s">
        <v>98</v>
      </c>
      <c r="B55" s="5" t="s">
        <v>153</v>
      </c>
      <c r="C55" s="6" t="s">
        <v>157</v>
      </c>
      <c r="D55" s="6" t="s">
        <v>158</v>
      </c>
      <c r="E55" s="6" t="s">
        <v>39</v>
      </c>
      <c r="F55" s="6" t="s">
        <v>101</v>
      </c>
      <c r="G55" s="19"/>
      <c r="H55" s="38"/>
      <c r="I55" s="20"/>
      <c r="K55" s="27">
        <v>1</v>
      </c>
    </row>
    <row r="56" spans="1:13" ht="24" x14ac:dyDescent="0.25">
      <c r="A56" s="4" t="s">
        <v>159</v>
      </c>
      <c r="B56" s="5" t="s">
        <v>153</v>
      </c>
      <c r="C56" s="6" t="s">
        <v>160</v>
      </c>
      <c r="D56" s="6" t="s">
        <v>161</v>
      </c>
      <c r="E56" s="6" t="s">
        <v>162</v>
      </c>
      <c r="F56" s="6" t="s">
        <v>163</v>
      </c>
      <c r="G56" s="19"/>
      <c r="H56" s="38"/>
      <c r="I56" s="20"/>
      <c r="K56" s="27">
        <v>1</v>
      </c>
    </row>
    <row r="57" spans="1:13" x14ac:dyDescent="0.25">
      <c r="A57" s="4" t="s">
        <v>109</v>
      </c>
      <c r="B57" s="5" t="s">
        <v>153</v>
      </c>
      <c r="C57" s="6" t="s">
        <v>164</v>
      </c>
      <c r="D57" s="6" t="s">
        <v>165</v>
      </c>
      <c r="E57" s="6" t="s">
        <v>21</v>
      </c>
      <c r="F57" s="6" t="s">
        <v>139</v>
      </c>
      <c r="G57" s="19"/>
      <c r="H57" s="38"/>
      <c r="I57" s="20"/>
      <c r="K57" s="27">
        <v>1</v>
      </c>
    </row>
    <row r="58" spans="1:13" x14ac:dyDescent="0.25">
      <c r="A58" s="4" t="s">
        <v>113</v>
      </c>
      <c r="B58" s="5" t="s">
        <v>153</v>
      </c>
      <c r="C58" s="6" t="s">
        <v>166</v>
      </c>
      <c r="D58" s="6" t="s">
        <v>167</v>
      </c>
      <c r="E58" s="6" t="s">
        <v>39</v>
      </c>
      <c r="F58" s="6" t="s">
        <v>168</v>
      </c>
      <c r="G58" s="19"/>
      <c r="H58" s="38"/>
      <c r="I58" s="20"/>
      <c r="K58" s="27">
        <v>1</v>
      </c>
    </row>
    <row r="59" spans="1:13" ht="24" x14ac:dyDescent="0.25">
      <c r="A59" s="4" t="s">
        <v>117</v>
      </c>
      <c r="B59" s="5" t="s">
        <v>153</v>
      </c>
      <c r="C59" s="6" t="s">
        <v>169</v>
      </c>
      <c r="D59" s="6" t="s">
        <v>170</v>
      </c>
      <c r="E59" s="6" t="s">
        <v>71</v>
      </c>
      <c r="F59" s="6" t="s">
        <v>72</v>
      </c>
      <c r="G59" s="19">
        <v>3</v>
      </c>
      <c r="H59" s="38"/>
      <c r="I59" s="20"/>
      <c r="K59" s="30">
        <v>1</v>
      </c>
    </row>
    <row r="60" spans="1:13" x14ac:dyDescent="0.25">
      <c r="A60" s="4" t="s">
        <v>117</v>
      </c>
      <c r="B60" s="5" t="s">
        <v>153</v>
      </c>
      <c r="C60" s="6" t="s">
        <v>360</v>
      </c>
      <c r="D60" s="6" t="s">
        <v>361</v>
      </c>
      <c r="E60" s="6" t="s">
        <v>71</v>
      </c>
      <c r="F60" s="6" t="s">
        <v>72</v>
      </c>
      <c r="G60" s="19">
        <v>3</v>
      </c>
      <c r="H60" s="38"/>
      <c r="I60" s="20"/>
      <c r="K60" s="30">
        <v>1</v>
      </c>
    </row>
    <row r="61" spans="1:13" x14ac:dyDescent="0.25">
      <c r="A61" s="4" t="s">
        <v>117</v>
      </c>
      <c r="B61" s="5" t="s">
        <v>153</v>
      </c>
      <c r="C61" s="6" t="s">
        <v>363</v>
      </c>
      <c r="D61" s="6" t="s">
        <v>362</v>
      </c>
      <c r="E61" s="6" t="s">
        <v>71</v>
      </c>
      <c r="F61" s="6" t="s">
        <v>72</v>
      </c>
      <c r="G61" s="19">
        <v>2</v>
      </c>
      <c r="H61" s="38"/>
      <c r="I61" s="20"/>
      <c r="K61" s="30">
        <v>1</v>
      </c>
    </row>
    <row r="62" spans="1:13" x14ac:dyDescent="0.25">
      <c r="A62" s="4" t="s">
        <v>122</v>
      </c>
      <c r="B62" s="5" t="s">
        <v>153</v>
      </c>
      <c r="C62" s="6" t="s">
        <v>171</v>
      </c>
      <c r="D62" s="6" t="s">
        <v>172</v>
      </c>
      <c r="E62" s="6" t="s">
        <v>21</v>
      </c>
      <c r="F62" s="6" t="s">
        <v>173</v>
      </c>
      <c r="G62" s="19">
        <v>1</v>
      </c>
      <c r="H62" s="38"/>
      <c r="I62" s="20"/>
      <c r="K62" s="30">
        <v>1</v>
      </c>
    </row>
    <row r="63" spans="1:13" ht="24" x14ac:dyDescent="0.25">
      <c r="A63" s="4" t="s">
        <v>12</v>
      </c>
      <c r="B63" s="5" t="s">
        <v>153</v>
      </c>
      <c r="C63" s="6" t="s">
        <v>174</v>
      </c>
      <c r="D63" s="6" t="s">
        <v>175</v>
      </c>
      <c r="E63" s="6" t="s">
        <v>21</v>
      </c>
      <c r="F63" s="6" t="s">
        <v>176</v>
      </c>
      <c r="G63" s="19"/>
      <c r="H63" s="38"/>
      <c r="I63" s="20"/>
      <c r="K63" s="27">
        <v>1</v>
      </c>
    </row>
    <row r="64" spans="1:13" ht="24" x14ac:dyDescent="0.25">
      <c r="A64" s="12" t="s">
        <v>15</v>
      </c>
      <c r="B64" s="13" t="s">
        <v>153</v>
      </c>
      <c r="C64" s="14" t="s">
        <v>177</v>
      </c>
      <c r="D64" s="14" t="s">
        <v>178</v>
      </c>
      <c r="E64" s="14" t="s">
        <v>39</v>
      </c>
      <c r="F64" s="14" t="s">
        <v>179</v>
      </c>
      <c r="G64" s="13"/>
      <c r="H64" s="39">
        <f>SUM(G32:G64)</f>
        <v>19</v>
      </c>
      <c r="I64" s="31">
        <v>104</v>
      </c>
    </row>
    <row r="65" spans="1:9" ht="24" x14ac:dyDescent="0.25">
      <c r="A65" s="4" t="s">
        <v>180</v>
      </c>
      <c r="B65" s="5" t="s">
        <v>181</v>
      </c>
      <c r="C65" s="6" t="s">
        <v>182</v>
      </c>
      <c r="D65" s="6" t="s">
        <v>366</v>
      </c>
      <c r="E65" s="6" t="s">
        <v>39</v>
      </c>
      <c r="F65" s="6" t="s">
        <v>183</v>
      </c>
      <c r="G65" s="19">
        <v>2</v>
      </c>
      <c r="H65" s="37"/>
      <c r="I65" s="23"/>
    </row>
    <row r="66" spans="1:9" ht="24" x14ac:dyDescent="0.25">
      <c r="A66" s="4" t="s">
        <v>180</v>
      </c>
      <c r="B66" s="5" t="s">
        <v>181</v>
      </c>
      <c r="C66" s="6" t="s">
        <v>182</v>
      </c>
      <c r="D66" s="6" t="s">
        <v>367</v>
      </c>
      <c r="E66" s="6" t="s">
        <v>39</v>
      </c>
      <c r="F66" s="6" t="s">
        <v>183</v>
      </c>
      <c r="G66" s="19">
        <v>1</v>
      </c>
      <c r="H66" s="38"/>
      <c r="I66" s="20"/>
    </row>
    <row r="67" spans="1:9" ht="24" x14ac:dyDescent="0.25">
      <c r="A67" s="4" t="s">
        <v>180</v>
      </c>
      <c r="B67" s="5" t="s">
        <v>181</v>
      </c>
      <c r="C67" s="6" t="s">
        <v>369</v>
      </c>
      <c r="D67" s="6" t="s">
        <v>368</v>
      </c>
      <c r="E67" s="6" t="s">
        <v>39</v>
      </c>
      <c r="F67" s="6" t="s">
        <v>183</v>
      </c>
      <c r="G67" s="19">
        <v>1</v>
      </c>
      <c r="H67" s="38"/>
      <c r="I67" s="20"/>
    </row>
    <row r="68" spans="1:9" x14ac:dyDescent="0.25">
      <c r="A68" s="4" t="s">
        <v>184</v>
      </c>
      <c r="B68" s="5" t="s">
        <v>181</v>
      </c>
      <c r="C68" s="6" t="s">
        <v>185</v>
      </c>
      <c r="D68" s="6" t="s">
        <v>186</v>
      </c>
      <c r="E68" s="6" t="s">
        <v>54</v>
      </c>
      <c r="F68" s="6" t="s">
        <v>108</v>
      </c>
      <c r="G68" s="19"/>
      <c r="H68" s="38"/>
      <c r="I68" s="20"/>
    </row>
    <row r="69" spans="1:9" x14ac:dyDescent="0.25">
      <c r="A69" s="4" t="s">
        <v>187</v>
      </c>
      <c r="B69" s="5" t="s">
        <v>181</v>
      </c>
      <c r="C69" s="6" t="s">
        <v>188</v>
      </c>
      <c r="D69" s="6" t="s">
        <v>189</v>
      </c>
      <c r="E69" s="6" t="s">
        <v>39</v>
      </c>
      <c r="F69" s="6" t="s">
        <v>190</v>
      </c>
      <c r="G69" s="19"/>
      <c r="H69" s="38"/>
      <c r="I69" s="20"/>
    </row>
    <row r="70" spans="1:9" x14ac:dyDescent="0.25">
      <c r="A70" s="4" t="s">
        <v>191</v>
      </c>
      <c r="B70" s="5" t="s">
        <v>181</v>
      </c>
      <c r="C70" s="6" t="s">
        <v>192</v>
      </c>
      <c r="D70" s="6" t="s">
        <v>193</v>
      </c>
      <c r="E70" s="6" t="s">
        <v>39</v>
      </c>
      <c r="F70" s="6" t="s">
        <v>194</v>
      </c>
      <c r="G70" s="19">
        <v>1</v>
      </c>
      <c r="H70" s="38"/>
      <c r="I70" s="20"/>
    </row>
    <row r="71" spans="1:9" ht="24" x14ac:dyDescent="0.25">
      <c r="A71" s="4" t="s">
        <v>195</v>
      </c>
      <c r="B71" s="5" t="s">
        <v>181</v>
      </c>
      <c r="C71" s="6" t="s">
        <v>196</v>
      </c>
      <c r="D71" s="6" t="s">
        <v>197</v>
      </c>
      <c r="E71" s="6" t="s">
        <v>39</v>
      </c>
      <c r="F71" s="6" t="s">
        <v>198</v>
      </c>
      <c r="G71" s="19">
        <v>1</v>
      </c>
      <c r="H71" s="38"/>
      <c r="I71" s="20"/>
    </row>
    <row r="72" spans="1:9" ht="24" x14ac:dyDescent="0.25">
      <c r="A72" s="4" t="s">
        <v>199</v>
      </c>
      <c r="B72" s="5" t="s">
        <v>181</v>
      </c>
      <c r="C72" s="6" t="s">
        <v>200</v>
      </c>
      <c r="D72" s="6" t="s">
        <v>201</v>
      </c>
      <c r="E72" s="6" t="s">
        <v>39</v>
      </c>
      <c r="F72" s="6" t="s">
        <v>202</v>
      </c>
      <c r="G72" s="19">
        <v>1</v>
      </c>
      <c r="H72" s="38"/>
      <c r="I72" s="20"/>
    </row>
    <row r="73" spans="1:9" ht="24" x14ac:dyDescent="0.25">
      <c r="A73" s="4" t="s">
        <v>199</v>
      </c>
      <c r="B73" s="5" t="s">
        <v>181</v>
      </c>
      <c r="C73" s="6" t="s">
        <v>203</v>
      </c>
      <c r="D73" s="6" t="s">
        <v>204</v>
      </c>
      <c r="E73" s="6" t="s">
        <v>34</v>
      </c>
      <c r="F73" s="6" t="s">
        <v>205</v>
      </c>
      <c r="G73" s="19">
        <v>1</v>
      </c>
      <c r="H73" s="38"/>
      <c r="I73" s="20"/>
    </row>
    <row r="74" spans="1:9" x14ac:dyDescent="0.25">
      <c r="A74" s="4" t="s">
        <v>206</v>
      </c>
      <c r="B74" s="5" t="s">
        <v>181</v>
      </c>
      <c r="C74" s="6" t="s">
        <v>207</v>
      </c>
      <c r="D74" s="6" t="s">
        <v>208</v>
      </c>
      <c r="E74" s="6" t="s">
        <v>34</v>
      </c>
      <c r="F74" s="6" t="s">
        <v>209</v>
      </c>
      <c r="G74" s="19"/>
      <c r="H74" s="38"/>
      <c r="I74" s="20"/>
    </row>
    <row r="75" spans="1:9" x14ac:dyDescent="0.25">
      <c r="A75" s="4" t="s">
        <v>210</v>
      </c>
      <c r="B75" s="5" t="s">
        <v>181</v>
      </c>
      <c r="C75" s="6" t="s">
        <v>211</v>
      </c>
      <c r="D75" s="6" t="s">
        <v>212</v>
      </c>
      <c r="E75" s="6" t="s">
        <v>34</v>
      </c>
      <c r="F75" s="6" t="s">
        <v>213</v>
      </c>
      <c r="G75" s="19"/>
      <c r="H75" s="38"/>
      <c r="I75" s="20"/>
    </row>
    <row r="76" spans="1:9" x14ac:dyDescent="0.25">
      <c r="A76" s="4"/>
      <c r="B76" s="5"/>
      <c r="C76" s="6"/>
      <c r="D76" s="6"/>
      <c r="E76" s="6"/>
      <c r="F76" s="6"/>
      <c r="G76" s="19"/>
      <c r="H76" s="38"/>
      <c r="I76" s="20"/>
    </row>
    <row r="77" spans="1:9" x14ac:dyDescent="0.25">
      <c r="A77" s="4" t="s">
        <v>214</v>
      </c>
      <c r="B77" s="5" t="s">
        <v>181</v>
      </c>
      <c r="C77" s="6" t="s">
        <v>215</v>
      </c>
      <c r="D77" s="6" t="s">
        <v>216</v>
      </c>
      <c r="E77" s="6" t="s">
        <v>34</v>
      </c>
      <c r="F77" s="6" t="s">
        <v>217</v>
      </c>
      <c r="G77" s="19"/>
      <c r="H77" s="38"/>
      <c r="I77" s="20"/>
    </row>
    <row r="78" spans="1:9" ht="24" x14ac:dyDescent="0.25">
      <c r="A78" s="4" t="s">
        <v>218</v>
      </c>
      <c r="B78" s="5" t="s">
        <v>181</v>
      </c>
      <c r="C78" s="6" t="s">
        <v>219</v>
      </c>
      <c r="D78" s="6" t="s">
        <v>220</v>
      </c>
      <c r="E78" s="6" t="s">
        <v>39</v>
      </c>
      <c r="F78" s="6" t="s">
        <v>221</v>
      </c>
      <c r="G78" s="19"/>
      <c r="H78" s="38"/>
      <c r="I78" s="20"/>
    </row>
    <row r="79" spans="1:9" x14ac:dyDescent="0.25">
      <c r="A79" s="4" t="s">
        <v>222</v>
      </c>
      <c r="B79" s="5" t="s">
        <v>181</v>
      </c>
      <c r="C79" s="6" t="s">
        <v>223</v>
      </c>
      <c r="D79" s="6" t="s">
        <v>224</v>
      </c>
      <c r="E79" s="6" t="s">
        <v>21</v>
      </c>
      <c r="F79" s="6" t="s">
        <v>225</v>
      </c>
      <c r="G79" s="19">
        <v>1</v>
      </c>
      <c r="H79" s="38"/>
      <c r="I79" s="20"/>
    </row>
    <row r="80" spans="1:9" x14ac:dyDescent="0.25">
      <c r="A80" s="4" t="s">
        <v>222</v>
      </c>
      <c r="B80" s="5" t="s">
        <v>181</v>
      </c>
      <c r="C80" s="6" t="s">
        <v>365</v>
      </c>
      <c r="D80" s="6" t="s">
        <v>364</v>
      </c>
      <c r="E80" s="6" t="s">
        <v>21</v>
      </c>
      <c r="F80" s="6" t="s">
        <v>225</v>
      </c>
      <c r="G80" s="19">
        <v>1</v>
      </c>
      <c r="H80" s="38"/>
      <c r="I80" s="20"/>
    </row>
    <row r="81" spans="1:13" s="10" customFormat="1" ht="24" x14ac:dyDescent="0.25">
      <c r="A81" s="7" t="s">
        <v>226</v>
      </c>
      <c r="B81" s="8" t="s">
        <v>181</v>
      </c>
      <c r="C81" s="9" t="s">
        <v>227</v>
      </c>
      <c r="D81" s="9" t="s">
        <v>228</v>
      </c>
      <c r="E81" s="9" t="s">
        <v>34</v>
      </c>
      <c r="F81" s="9" t="s">
        <v>229</v>
      </c>
      <c r="G81" s="8"/>
      <c r="H81" s="38"/>
      <c r="I81" s="20"/>
      <c r="K81" s="26"/>
      <c r="L81" s="26"/>
      <c r="M81" s="26"/>
    </row>
    <row r="82" spans="1:13" ht="24" x14ac:dyDescent="0.25">
      <c r="A82" s="4" t="s">
        <v>230</v>
      </c>
      <c r="B82" s="5" t="s">
        <v>181</v>
      </c>
      <c r="C82" s="6" t="s">
        <v>231</v>
      </c>
      <c r="D82" s="6" t="s">
        <v>232</v>
      </c>
      <c r="E82" s="6" t="s">
        <v>39</v>
      </c>
      <c r="F82" s="6" t="s">
        <v>233</v>
      </c>
      <c r="G82" s="19"/>
      <c r="H82" s="38"/>
      <c r="I82" s="20"/>
    </row>
    <row r="83" spans="1:13" x14ac:dyDescent="0.25">
      <c r="A83" s="4" t="s">
        <v>234</v>
      </c>
      <c r="B83" s="5" t="s">
        <v>181</v>
      </c>
      <c r="C83" s="6" t="s">
        <v>235</v>
      </c>
      <c r="D83" s="6" t="s">
        <v>236</v>
      </c>
      <c r="E83" s="6" t="s">
        <v>39</v>
      </c>
      <c r="F83" s="6" t="s">
        <v>131</v>
      </c>
      <c r="G83" s="19"/>
      <c r="H83" s="38"/>
      <c r="I83" s="20"/>
    </row>
    <row r="84" spans="1:13" x14ac:dyDescent="0.25">
      <c r="A84" s="4" t="s">
        <v>237</v>
      </c>
      <c r="B84" s="5" t="s">
        <v>181</v>
      </c>
      <c r="C84" s="6" t="s">
        <v>238</v>
      </c>
      <c r="D84" s="6" t="s">
        <v>239</v>
      </c>
      <c r="E84" s="6" t="s">
        <v>54</v>
      </c>
      <c r="F84" s="6" t="s">
        <v>131</v>
      </c>
      <c r="G84" s="19"/>
      <c r="H84" s="38"/>
      <c r="I84" s="20"/>
    </row>
    <row r="85" spans="1:13" s="10" customFormat="1" x14ac:dyDescent="0.25">
      <c r="A85" s="7" t="s">
        <v>240</v>
      </c>
      <c r="B85" s="8" t="s">
        <v>181</v>
      </c>
      <c r="C85" s="9" t="s">
        <v>241</v>
      </c>
      <c r="D85" s="9" t="s">
        <v>242</v>
      </c>
      <c r="E85" s="9" t="s">
        <v>39</v>
      </c>
      <c r="F85" s="9" t="s">
        <v>243</v>
      </c>
      <c r="G85" s="8"/>
      <c r="H85" s="38"/>
      <c r="I85" s="20"/>
      <c r="K85" s="26"/>
      <c r="L85" s="26"/>
      <c r="M85" s="26"/>
    </row>
    <row r="86" spans="1:13" ht="24" x14ac:dyDescent="0.25">
      <c r="A86" s="4" t="s">
        <v>244</v>
      </c>
      <c r="B86" s="5" t="s">
        <v>181</v>
      </c>
      <c r="C86" s="6" t="s">
        <v>245</v>
      </c>
      <c r="D86" s="6" t="s">
        <v>246</v>
      </c>
      <c r="E86" s="6" t="s">
        <v>247</v>
      </c>
      <c r="F86" s="6" t="s">
        <v>248</v>
      </c>
      <c r="G86" s="19"/>
      <c r="H86" s="38"/>
      <c r="I86" s="20"/>
    </row>
    <row r="87" spans="1:13" ht="24" x14ac:dyDescent="0.25">
      <c r="A87" s="4" t="s">
        <v>244</v>
      </c>
      <c r="B87" s="5" t="s">
        <v>249</v>
      </c>
      <c r="C87" s="6" t="s">
        <v>245</v>
      </c>
      <c r="D87" s="6" t="s">
        <v>246</v>
      </c>
      <c r="E87" s="6" t="s">
        <v>247</v>
      </c>
      <c r="F87" s="6" t="s">
        <v>248</v>
      </c>
      <c r="G87" s="19"/>
      <c r="H87" s="38"/>
      <c r="I87" s="20"/>
    </row>
    <row r="88" spans="1:13" ht="36" x14ac:dyDescent="0.25">
      <c r="A88" s="4" t="s">
        <v>250</v>
      </c>
      <c r="B88" s="5" t="s">
        <v>249</v>
      </c>
      <c r="C88" s="6" t="s">
        <v>251</v>
      </c>
      <c r="D88" s="6" t="s">
        <v>252</v>
      </c>
      <c r="E88" s="6" t="s">
        <v>39</v>
      </c>
      <c r="F88" s="6" t="s">
        <v>354</v>
      </c>
      <c r="G88" s="19">
        <v>1</v>
      </c>
      <c r="H88" s="38"/>
      <c r="I88" s="20"/>
    </row>
    <row r="89" spans="1:13" x14ac:dyDescent="0.25">
      <c r="A89" s="4" t="s">
        <v>184</v>
      </c>
      <c r="B89" s="5" t="s">
        <v>249</v>
      </c>
      <c r="C89" s="6" t="s">
        <v>253</v>
      </c>
      <c r="D89" s="6" t="s">
        <v>254</v>
      </c>
      <c r="E89" s="6" t="s">
        <v>54</v>
      </c>
      <c r="F89" s="6" t="s">
        <v>108</v>
      </c>
      <c r="G89" s="19"/>
      <c r="H89" s="38"/>
      <c r="I89" s="20"/>
    </row>
    <row r="90" spans="1:13" ht="24" x14ac:dyDescent="0.25">
      <c r="A90" s="4" t="s">
        <v>255</v>
      </c>
      <c r="B90" s="5" t="s">
        <v>249</v>
      </c>
      <c r="C90" s="6" t="s">
        <v>256</v>
      </c>
      <c r="D90" s="6" t="s">
        <v>257</v>
      </c>
      <c r="E90" s="6" t="s">
        <v>39</v>
      </c>
      <c r="F90" s="6" t="s">
        <v>190</v>
      </c>
      <c r="G90" s="19"/>
      <c r="H90" s="38"/>
      <c r="I90" s="20"/>
    </row>
    <row r="91" spans="1:13" ht="24" x14ac:dyDescent="0.25">
      <c r="A91" s="4" t="s">
        <v>195</v>
      </c>
      <c r="B91" s="5" t="s">
        <v>249</v>
      </c>
      <c r="C91" s="6" t="s">
        <v>258</v>
      </c>
      <c r="D91" s="6" t="s">
        <v>372</v>
      </c>
      <c r="E91" s="6" t="s">
        <v>39</v>
      </c>
      <c r="F91" s="6" t="s">
        <v>198</v>
      </c>
      <c r="G91" s="19">
        <v>1</v>
      </c>
      <c r="H91" s="38"/>
      <c r="I91" s="20"/>
    </row>
    <row r="92" spans="1:13" ht="24" x14ac:dyDescent="0.25">
      <c r="A92" s="4" t="s">
        <v>259</v>
      </c>
      <c r="B92" s="5" t="s">
        <v>249</v>
      </c>
      <c r="C92" s="6" t="s">
        <v>260</v>
      </c>
      <c r="D92" s="6" t="s">
        <v>373</v>
      </c>
      <c r="E92" s="6" t="s">
        <v>39</v>
      </c>
      <c r="F92" s="6" t="s">
        <v>353</v>
      </c>
      <c r="G92" s="19">
        <v>1</v>
      </c>
      <c r="H92" s="38"/>
      <c r="I92" s="20"/>
    </row>
    <row r="93" spans="1:13" ht="24" x14ac:dyDescent="0.25">
      <c r="A93" s="4" t="s">
        <v>259</v>
      </c>
      <c r="B93" s="5" t="s">
        <v>249</v>
      </c>
      <c r="C93" s="6" t="s">
        <v>261</v>
      </c>
      <c r="D93" s="6" t="s">
        <v>374</v>
      </c>
      <c r="E93" s="6" t="s">
        <v>39</v>
      </c>
      <c r="F93" s="6" t="s">
        <v>156</v>
      </c>
      <c r="G93" s="19">
        <v>1</v>
      </c>
      <c r="H93" s="38"/>
      <c r="I93" s="20"/>
    </row>
    <row r="94" spans="1:13" x14ac:dyDescent="0.25">
      <c r="A94" s="4" t="s">
        <v>206</v>
      </c>
      <c r="B94" s="5" t="s">
        <v>249</v>
      </c>
      <c r="C94" s="6" t="s">
        <v>262</v>
      </c>
      <c r="D94" s="6" t="s">
        <v>263</v>
      </c>
      <c r="E94" s="6" t="s">
        <v>34</v>
      </c>
      <c r="F94" s="6" t="s">
        <v>209</v>
      </c>
      <c r="G94" s="19"/>
      <c r="H94" s="38"/>
      <c r="I94" s="20"/>
    </row>
    <row r="95" spans="1:13" ht="24" x14ac:dyDescent="0.25">
      <c r="A95" s="4" t="s">
        <v>264</v>
      </c>
      <c r="B95" s="5" t="s">
        <v>249</v>
      </c>
      <c r="C95" s="6" t="s">
        <v>265</v>
      </c>
      <c r="D95" s="6" t="s">
        <v>266</v>
      </c>
      <c r="E95" s="6" t="s">
        <v>39</v>
      </c>
      <c r="F95" s="6" t="s">
        <v>267</v>
      </c>
      <c r="G95" s="19"/>
      <c r="H95" s="38"/>
      <c r="I95" s="20"/>
    </row>
    <row r="96" spans="1:13" ht="24" x14ac:dyDescent="0.25">
      <c r="A96" s="4" t="s">
        <v>268</v>
      </c>
      <c r="B96" s="5" t="s">
        <v>249</v>
      </c>
      <c r="C96" s="6" t="s">
        <v>269</v>
      </c>
      <c r="D96" s="6" t="s">
        <v>270</v>
      </c>
      <c r="E96" s="6" t="s">
        <v>34</v>
      </c>
      <c r="F96" s="6" t="s">
        <v>271</v>
      </c>
      <c r="G96" s="19"/>
      <c r="H96" s="38"/>
      <c r="I96" s="20"/>
    </row>
    <row r="97" spans="1:13" ht="24" x14ac:dyDescent="0.25">
      <c r="A97" s="4" t="s">
        <v>272</v>
      </c>
      <c r="B97" s="5" t="s">
        <v>249</v>
      </c>
      <c r="C97" s="6" t="s">
        <v>273</v>
      </c>
      <c r="D97" s="6" t="s">
        <v>274</v>
      </c>
      <c r="E97" s="6" t="s">
        <v>39</v>
      </c>
      <c r="F97" s="6" t="s">
        <v>221</v>
      </c>
      <c r="G97" s="19"/>
      <c r="H97" s="38"/>
      <c r="I97" s="20"/>
    </row>
    <row r="98" spans="1:13" x14ac:dyDescent="0.25">
      <c r="A98" s="4" t="s">
        <v>222</v>
      </c>
      <c r="B98" s="5" t="s">
        <v>249</v>
      </c>
      <c r="C98" s="6" t="s">
        <v>275</v>
      </c>
      <c r="D98" s="6" t="s">
        <v>276</v>
      </c>
      <c r="E98" s="6" t="s">
        <v>21</v>
      </c>
      <c r="F98" s="6" t="s">
        <v>277</v>
      </c>
      <c r="G98" s="19">
        <v>1</v>
      </c>
      <c r="H98" s="38"/>
      <c r="I98" s="20"/>
    </row>
    <row r="99" spans="1:13" x14ac:dyDescent="0.25">
      <c r="A99" s="4" t="s">
        <v>222</v>
      </c>
      <c r="B99" s="5" t="s">
        <v>249</v>
      </c>
      <c r="C99" s="6" t="s">
        <v>370</v>
      </c>
      <c r="D99" s="6" t="s">
        <v>371</v>
      </c>
      <c r="E99" s="6" t="s">
        <v>21</v>
      </c>
      <c r="F99" s="6" t="s">
        <v>277</v>
      </c>
      <c r="G99" s="19">
        <v>1</v>
      </c>
      <c r="H99" s="38"/>
      <c r="I99" s="20"/>
    </row>
    <row r="100" spans="1:13" x14ac:dyDescent="0.25">
      <c r="A100" s="4" t="s">
        <v>278</v>
      </c>
      <c r="B100" s="5" t="s">
        <v>249</v>
      </c>
      <c r="C100" s="6" t="s">
        <v>279</v>
      </c>
      <c r="D100" s="6" t="s">
        <v>280</v>
      </c>
      <c r="E100" s="6" t="s">
        <v>54</v>
      </c>
      <c r="F100" s="6" t="s">
        <v>281</v>
      </c>
      <c r="G100" s="19"/>
      <c r="H100" s="38"/>
      <c r="I100" s="20"/>
    </row>
    <row r="101" spans="1:13" ht="24" x14ac:dyDescent="0.25">
      <c r="A101" s="4" t="s">
        <v>226</v>
      </c>
      <c r="B101" s="5" t="s">
        <v>249</v>
      </c>
      <c r="C101" s="6" t="s">
        <v>282</v>
      </c>
      <c r="D101" s="6" t="s">
        <v>283</v>
      </c>
      <c r="E101" s="6" t="s">
        <v>34</v>
      </c>
      <c r="F101" s="6" t="s">
        <v>284</v>
      </c>
      <c r="G101" s="19"/>
      <c r="H101" s="38"/>
      <c r="I101" s="20"/>
    </row>
    <row r="102" spans="1:13" ht="24" x14ac:dyDescent="0.25">
      <c r="A102" s="4" t="s">
        <v>285</v>
      </c>
      <c r="B102" s="5" t="s">
        <v>249</v>
      </c>
      <c r="C102" s="6" t="s">
        <v>286</v>
      </c>
      <c r="D102" s="6" t="s">
        <v>287</v>
      </c>
      <c r="E102" s="6" t="s">
        <v>39</v>
      </c>
      <c r="F102" s="6" t="s">
        <v>233</v>
      </c>
      <c r="G102" s="19"/>
      <c r="H102" s="38"/>
      <c r="I102" s="20"/>
    </row>
    <row r="103" spans="1:13" x14ac:dyDescent="0.25">
      <c r="A103" s="4" t="s">
        <v>288</v>
      </c>
      <c r="B103" s="5" t="s">
        <v>249</v>
      </c>
      <c r="C103" s="6" t="s">
        <v>289</v>
      </c>
      <c r="D103" s="6" t="s">
        <v>290</v>
      </c>
      <c r="E103" s="6" t="s">
        <v>39</v>
      </c>
      <c r="F103" s="6" t="s">
        <v>131</v>
      </c>
      <c r="G103" s="19"/>
      <c r="H103" s="38"/>
      <c r="I103" s="20"/>
    </row>
    <row r="104" spans="1:13" x14ac:dyDescent="0.25">
      <c r="A104" s="4" t="s">
        <v>240</v>
      </c>
      <c r="B104" s="5" t="s">
        <v>249</v>
      </c>
      <c r="C104" s="6" t="s">
        <v>291</v>
      </c>
      <c r="D104" s="6" t="s">
        <v>292</v>
      </c>
      <c r="E104" s="6" t="s">
        <v>39</v>
      </c>
      <c r="F104" s="6" t="s">
        <v>293</v>
      </c>
      <c r="G104" s="19"/>
      <c r="H104" s="38"/>
      <c r="I104" s="20"/>
    </row>
    <row r="105" spans="1:13" ht="36" x14ac:dyDescent="0.25">
      <c r="A105" s="4" t="s">
        <v>294</v>
      </c>
      <c r="B105" s="5" t="s">
        <v>295</v>
      </c>
      <c r="C105" s="6" t="s">
        <v>296</v>
      </c>
      <c r="D105" s="6" t="s">
        <v>297</v>
      </c>
      <c r="E105" s="6" t="s">
        <v>39</v>
      </c>
      <c r="F105" s="6" t="s">
        <v>298</v>
      </c>
      <c r="G105" s="19">
        <v>1</v>
      </c>
      <c r="H105" s="38"/>
      <c r="I105" s="20"/>
    </row>
    <row r="106" spans="1:13" x14ac:dyDescent="0.25">
      <c r="A106" s="4" t="s">
        <v>184</v>
      </c>
      <c r="B106" s="5" t="s">
        <v>295</v>
      </c>
      <c r="C106" s="6" t="s">
        <v>299</v>
      </c>
      <c r="D106" s="6" t="s">
        <v>300</v>
      </c>
      <c r="E106" s="6" t="s">
        <v>54</v>
      </c>
      <c r="F106" s="6" t="s">
        <v>108</v>
      </c>
      <c r="G106" s="19"/>
      <c r="H106" s="38"/>
      <c r="I106" s="20"/>
    </row>
    <row r="107" spans="1:13" ht="36" x14ac:dyDescent="0.25">
      <c r="A107" s="4" t="s">
        <v>301</v>
      </c>
      <c r="B107" s="5" t="s">
        <v>295</v>
      </c>
      <c r="C107" s="6" t="s">
        <v>302</v>
      </c>
      <c r="D107" s="6" t="s">
        <v>303</v>
      </c>
      <c r="E107" s="6" t="s">
        <v>39</v>
      </c>
      <c r="F107" s="6" t="s">
        <v>304</v>
      </c>
      <c r="G107" s="19"/>
      <c r="H107" s="38"/>
      <c r="I107" s="20"/>
    </row>
    <row r="108" spans="1:13" ht="24" x14ac:dyDescent="0.25">
      <c r="A108" s="4" t="s">
        <v>305</v>
      </c>
      <c r="B108" s="5" t="s">
        <v>295</v>
      </c>
      <c r="C108" s="6" t="s">
        <v>306</v>
      </c>
      <c r="D108" s="6" t="s">
        <v>307</v>
      </c>
      <c r="E108" s="6" t="s">
        <v>34</v>
      </c>
      <c r="F108" s="6" t="s">
        <v>308</v>
      </c>
      <c r="G108" s="19"/>
      <c r="H108" s="38"/>
      <c r="I108" s="20"/>
    </row>
    <row r="109" spans="1:13" s="10" customFormat="1" x14ac:dyDescent="0.25">
      <c r="A109" s="7" t="s">
        <v>309</v>
      </c>
      <c r="B109" s="8" t="s">
        <v>295</v>
      </c>
      <c r="C109" s="9" t="s">
        <v>310</v>
      </c>
      <c r="D109" s="9" t="s">
        <v>311</v>
      </c>
      <c r="E109" s="9" t="s">
        <v>45</v>
      </c>
      <c r="F109" s="9" t="s">
        <v>312</v>
      </c>
      <c r="G109" s="8"/>
      <c r="H109" s="38"/>
      <c r="I109" s="20"/>
      <c r="K109" s="26"/>
      <c r="L109" s="26"/>
      <c r="M109" s="26"/>
    </row>
    <row r="110" spans="1:13" x14ac:dyDescent="0.25">
      <c r="A110" s="4" t="s">
        <v>313</v>
      </c>
      <c r="B110" s="5" t="s">
        <v>295</v>
      </c>
      <c r="C110" s="6" t="s">
        <v>314</v>
      </c>
      <c r="D110" s="6" t="s">
        <v>315</v>
      </c>
      <c r="E110" s="6" t="s">
        <v>39</v>
      </c>
      <c r="F110" s="6" t="s">
        <v>316</v>
      </c>
      <c r="G110" s="19"/>
      <c r="H110" s="38"/>
      <c r="I110" s="20"/>
    </row>
    <row r="111" spans="1:13" ht="24" x14ac:dyDescent="0.25">
      <c r="A111" s="4" t="s">
        <v>317</v>
      </c>
      <c r="B111" s="5" t="s">
        <v>295</v>
      </c>
      <c r="C111" s="6" t="s">
        <v>318</v>
      </c>
      <c r="D111" s="6" t="s">
        <v>319</v>
      </c>
      <c r="E111" s="6" t="s">
        <v>89</v>
      </c>
      <c r="F111" s="6" t="s">
        <v>320</v>
      </c>
      <c r="G111" s="19"/>
      <c r="H111" s="38"/>
      <c r="I111" s="20"/>
    </row>
    <row r="112" spans="1:13" ht="24" x14ac:dyDescent="0.25">
      <c r="A112" s="4" t="s">
        <v>321</v>
      </c>
      <c r="B112" s="5" t="s">
        <v>295</v>
      </c>
      <c r="C112" s="6" t="s">
        <v>322</v>
      </c>
      <c r="D112" s="6" t="s">
        <v>323</v>
      </c>
      <c r="E112" s="6" t="s">
        <v>39</v>
      </c>
      <c r="F112" s="6" t="s">
        <v>324</v>
      </c>
      <c r="G112" s="19"/>
      <c r="H112" s="38"/>
      <c r="I112" s="20"/>
    </row>
    <row r="113" spans="1:18" ht="24" x14ac:dyDescent="0.25">
      <c r="A113" s="4" t="s">
        <v>272</v>
      </c>
      <c r="B113" s="5" t="s">
        <v>295</v>
      </c>
      <c r="C113" s="6" t="s">
        <v>325</v>
      </c>
      <c r="D113" s="6" t="s">
        <v>326</v>
      </c>
      <c r="E113" s="6" t="s">
        <v>39</v>
      </c>
      <c r="F113" s="6" t="s">
        <v>221</v>
      </c>
      <c r="G113" s="19"/>
      <c r="H113" s="38"/>
      <c r="I113" s="20"/>
    </row>
    <row r="114" spans="1:18" ht="24" x14ac:dyDescent="0.25">
      <c r="A114" s="4" t="s">
        <v>327</v>
      </c>
      <c r="B114" s="5" t="s">
        <v>295</v>
      </c>
      <c r="C114" s="6" t="s">
        <v>328</v>
      </c>
      <c r="D114" s="6" t="s">
        <v>329</v>
      </c>
      <c r="E114" s="6" t="s">
        <v>39</v>
      </c>
      <c r="F114" s="6" t="s">
        <v>144</v>
      </c>
      <c r="G114" s="19"/>
      <c r="H114" s="38"/>
      <c r="I114" s="20"/>
    </row>
    <row r="115" spans="1:18" s="10" customFormat="1" x14ac:dyDescent="0.25">
      <c r="A115" s="7" t="s">
        <v>226</v>
      </c>
      <c r="B115" s="8" t="s">
        <v>295</v>
      </c>
      <c r="C115" s="9" t="s">
        <v>330</v>
      </c>
      <c r="D115" s="9" t="s">
        <v>331</v>
      </c>
      <c r="E115" s="9" t="s">
        <v>34</v>
      </c>
      <c r="F115" s="9" t="s">
        <v>332</v>
      </c>
      <c r="G115" s="8"/>
      <c r="H115" s="38"/>
      <c r="I115" s="20"/>
      <c r="K115" s="26"/>
      <c r="L115" s="26"/>
      <c r="M115" s="26"/>
    </row>
    <row r="116" spans="1:18" s="10" customFormat="1" ht="24" x14ac:dyDescent="0.25">
      <c r="A116" s="7" t="s">
        <v>240</v>
      </c>
      <c r="B116" s="8" t="s">
        <v>295</v>
      </c>
      <c r="C116" s="9" t="s">
        <v>333</v>
      </c>
      <c r="D116" s="9" t="s">
        <v>334</v>
      </c>
      <c r="E116" s="9" t="s">
        <v>45</v>
      </c>
      <c r="F116" s="9" t="s">
        <v>335</v>
      </c>
      <c r="G116" s="8"/>
      <c r="H116" s="38"/>
      <c r="I116" s="20"/>
      <c r="K116" s="26"/>
      <c r="L116" s="26"/>
      <c r="M116" s="26"/>
    </row>
    <row r="117" spans="1:18" ht="24" x14ac:dyDescent="0.25">
      <c r="A117" s="4" t="s">
        <v>240</v>
      </c>
      <c r="B117" s="5" t="s">
        <v>295</v>
      </c>
      <c r="C117" s="6" t="s">
        <v>336</v>
      </c>
      <c r="D117" s="6" t="s">
        <v>337</v>
      </c>
      <c r="E117" s="6" t="s">
        <v>39</v>
      </c>
      <c r="F117" s="6" t="s">
        <v>338</v>
      </c>
      <c r="G117" s="19"/>
      <c r="H117" s="38"/>
      <c r="I117" s="20"/>
    </row>
    <row r="118" spans="1:18" s="10" customFormat="1" x14ac:dyDescent="0.25">
      <c r="A118" s="7" t="s">
        <v>339</v>
      </c>
      <c r="B118" s="8" t="s">
        <v>295</v>
      </c>
      <c r="C118" s="9" t="s">
        <v>340</v>
      </c>
      <c r="D118" s="9" t="s">
        <v>341</v>
      </c>
      <c r="E118" s="9" t="s">
        <v>54</v>
      </c>
      <c r="F118" s="9" t="s">
        <v>342</v>
      </c>
      <c r="G118" s="8"/>
      <c r="H118" s="38"/>
      <c r="I118" s="20"/>
      <c r="K118" s="26"/>
      <c r="L118" s="26"/>
      <c r="M118" s="26"/>
    </row>
    <row r="119" spans="1:18" ht="24" x14ac:dyDescent="0.25">
      <c r="A119" s="4" t="s">
        <v>343</v>
      </c>
      <c r="B119" s="5" t="s">
        <v>295</v>
      </c>
      <c r="C119" s="6" t="s">
        <v>344</v>
      </c>
      <c r="D119" s="6" t="s">
        <v>345</v>
      </c>
      <c r="E119" s="6" t="s">
        <v>34</v>
      </c>
      <c r="F119" s="6" t="s">
        <v>346</v>
      </c>
      <c r="G119" s="19"/>
      <c r="H119" s="39">
        <f>SUM(G65:G119)</f>
        <v>17</v>
      </c>
      <c r="I119" s="31">
        <f>16+41</f>
        <v>57</v>
      </c>
    </row>
    <row r="121" spans="1:18" x14ac:dyDescent="0.25">
      <c r="A121" s="15" t="s">
        <v>347</v>
      </c>
      <c r="G121" s="18">
        <f>SUM(G1:G119)</f>
        <v>59</v>
      </c>
      <c r="H121" s="18">
        <f>SUM(H1:H119)</f>
        <v>59</v>
      </c>
      <c r="I121" s="35">
        <f>SUM(I1:I119)</f>
        <v>552</v>
      </c>
      <c r="J121" s="18"/>
      <c r="K121" s="18">
        <f t="shared" ref="K121:N121" si="0">SUM(K1:K119)</f>
        <v>15</v>
      </c>
      <c r="L121" s="18">
        <f t="shared" si="0"/>
        <v>7</v>
      </c>
      <c r="M121" s="18">
        <f t="shared" si="0"/>
        <v>7</v>
      </c>
      <c r="N121" s="18">
        <f t="shared" si="0"/>
        <v>5</v>
      </c>
      <c r="O121" s="18"/>
      <c r="P121" s="18"/>
      <c r="Q121" s="18"/>
      <c r="R121" s="18"/>
    </row>
    <row r="122" spans="1:18" x14ac:dyDescent="0.25">
      <c r="I122" s="35">
        <v>77</v>
      </c>
    </row>
    <row r="123" spans="1:18" x14ac:dyDescent="0.25">
      <c r="G123" s="25">
        <f>+(G121+I122)/I123</f>
        <v>0.19767441860465115</v>
      </c>
      <c r="H123" s="36"/>
      <c r="I123" s="36">
        <f>+G121+I121+I122</f>
        <v>688</v>
      </c>
    </row>
    <row r="131" spans="9:12" x14ac:dyDescent="0.25">
      <c r="J131" s="1" t="s">
        <v>386</v>
      </c>
      <c r="K131" s="18" t="s">
        <v>387</v>
      </c>
      <c r="L131" s="18" t="s">
        <v>388</v>
      </c>
    </row>
    <row r="132" spans="9:12" x14ac:dyDescent="0.25">
      <c r="I132" s="26" t="s">
        <v>382</v>
      </c>
      <c r="J132" s="1">
        <f>+H15</f>
        <v>14</v>
      </c>
      <c r="K132" s="18">
        <f>+I15</f>
        <v>244</v>
      </c>
      <c r="L132" s="24">
        <f>+J132/(J132+K132)</f>
        <v>5.4263565891472867E-2</v>
      </c>
    </row>
    <row r="133" spans="9:12" x14ac:dyDescent="0.25">
      <c r="I133" s="26" t="s">
        <v>381</v>
      </c>
      <c r="J133" s="1">
        <f>+H31</f>
        <v>9</v>
      </c>
      <c r="K133" s="18">
        <f>+I31</f>
        <v>147</v>
      </c>
      <c r="L133" s="24">
        <f t="shared" ref="L133:L135" si="1">+J133/(J133+K133)</f>
        <v>5.7692307692307696E-2</v>
      </c>
    </row>
    <row r="134" spans="9:12" x14ac:dyDescent="0.25">
      <c r="I134" s="26" t="s">
        <v>383</v>
      </c>
      <c r="J134" s="1">
        <f>+H64</f>
        <v>19</v>
      </c>
      <c r="K134" s="18">
        <f>+I64</f>
        <v>104</v>
      </c>
      <c r="L134" s="24">
        <f t="shared" si="1"/>
        <v>0.15447154471544716</v>
      </c>
    </row>
    <row r="135" spans="9:12" x14ac:dyDescent="0.25">
      <c r="I135" s="26" t="s">
        <v>384</v>
      </c>
      <c r="J135" s="1">
        <f>+H119</f>
        <v>17</v>
      </c>
      <c r="K135" s="18">
        <f>+I119</f>
        <v>57</v>
      </c>
      <c r="L135" s="24">
        <f t="shared" si="1"/>
        <v>0.22972972972972974</v>
      </c>
    </row>
    <row r="136" spans="9:12" x14ac:dyDescent="0.25">
      <c r="I136" s="26" t="s">
        <v>385</v>
      </c>
      <c r="J136" s="1">
        <v>77</v>
      </c>
      <c r="L136" s="1"/>
    </row>
  </sheetData>
  <mergeCells count="4">
    <mergeCell ref="A1:F1"/>
    <mergeCell ref="A2:F2"/>
    <mergeCell ref="K1:O1"/>
    <mergeCell ref="G3:H3"/>
  </mergeCells>
  <pageMargins left="0.47" right="0.24" top="0.75" bottom="0.75" header="0.31" footer="0.31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jul</vt:lpstr>
      <vt:lpstr>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paulopes</dc:creator>
  <cp:lastModifiedBy>paulopes</cp:lastModifiedBy>
  <cp:lastPrinted>2012-07-26T22:02:02Z</cp:lastPrinted>
  <dcterms:created xsi:type="dcterms:W3CDTF">2012-04-18T13:52:28Z</dcterms:created>
  <dcterms:modified xsi:type="dcterms:W3CDTF">2012-09-01T01:20:24Z</dcterms:modified>
</cp:coreProperties>
</file>